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reaterlondonauthority-my.sharepoint.com/personal/monika_hockenhull_london_gov_uk/Documents/expenses/individual expenses for web Apr-Aug 23/"/>
    </mc:Choice>
  </mc:AlternateContent>
  <xr:revisionPtr revIDLastSave="8" documentId="8_{7FB97257-E25F-4C9B-95C4-A4CDD29077FD}" xr6:coauthVersionLast="47" xr6:coauthVersionMax="47" xr10:uidLastSave="{416F2349-7D38-43B4-B8D5-8FF634ED9E88}"/>
  <bookViews>
    <workbookView xWindow="-98" yWindow="-98" windowWidth="21795" windowHeight="13996" xr2:uid="{C34663EA-8357-4022-9893-C0844D3B7335}"/>
  </bookViews>
  <sheets>
    <sheet name="Agrawal R" sheetId="1" r:id="rId1"/>
  </sheets>
  <externalReferences>
    <externalReference r:id="rId2"/>
    <externalReference r:id="rId3"/>
  </externalReferences>
  <definedNames>
    <definedName name="Middleton__Tom">'[1]SUMMARY 2017.18'!#REF!</definedName>
    <definedName name="_xlnm.Print_Area" localSheetId="0">'Agrawal R'!$A$108:$L$123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3" i="1" l="1"/>
  <c r="E123" i="1"/>
  <c r="D123" i="1"/>
  <c r="C123" i="1"/>
  <c r="B123" i="1"/>
  <c r="A123" i="1"/>
  <c r="H122" i="1"/>
  <c r="H121" i="1"/>
  <c r="H120" i="1"/>
  <c r="H119" i="1"/>
  <c r="O118" i="1"/>
  <c r="H118" i="1"/>
  <c r="H117" i="1"/>
  <c r="H116" i="1"/>
  <c r="H123" i="1" s="1"/>
  <c r="C112" i="1"/>
  <c r="F106" i="1"/>
  <c r="E106" i="1"/>
  <c r="D106" i="1"/>
  <c r="C106" i="1"/>
  <c r="B106" i="1"/>
  <c r="A106" i="1"/>
  <c r="H105" i="1"/>
  <c r="H104" i="1"/>
  <c r="H103" i="1"/>
  <c r="H102" i="1"/>
  <c r="O101" i="1"/>
  <c r="H101" i="1"/>
  <c r="H100" i="1"/>
  <c r="H99" i="1"/>
  <c r="H106" i="1" s="1"/>
  <c r="C95" i="1"/>
  <c r="H88" i="1"/>
  <c r="G88" i="1"/>
  <c r="F88" i="1"/>
  <c r="E88" i="1"/>
  <c r="D88" i="1"/>
  <c r="C88" i="1"/>
  <c r="B88" i="1"/>
  <c r="A88" i="1"/>
  <c r="H87" i="1"/>
  <c r="H86" i="1"/>
  <c r="H85" i="1"/>
  <c r="C81" i="1"/>
  <c r="F74" i="1"/>
  <c r="D74" i="1"/>
  <c r="C74" i="1"/>
  <c r="B74" i="1"/>
  <c r="A74" i="1"/>
  <c r="H73" i="1"/>
  <c r="H72" i="1"/>
  <c r="H71" i="1"/>
  <c r="H70" i="1"/>
  <c r="H69" i="1"/>
  <c r="H68" i="1"/>
  <c r="H67" i="1"/>
  <c r="H66" i="1"/>
  <c r="H65" i="1"/>
  <c r="H74" i="1" s="1"/>
  <c r="C61" i="1"/>
  <c r="D54" i="1"/>
  <c r="B54" i="1"/>
  <c r="A54" i="1"/>
  <c r="H53" i="1"/>
  <c r="H52" i="1"/>
  <c r="H51" i="1"/>
  <c r="H50" i="1"/>
  <c r="R49" i="1"/>
  <c r="F49" i="1" s="1"/>
  <c r="H49" i="1" s="1"/>
  <c r="R48" i="1"/>
  <c r="F48" i="1"/>
  <c r="H48" i="1" s="1"/>
  <c r="R47" i="1"/>
  <c r="F47" i="1"/>
  <c r="F54" i="1" s="1"/>
  <c r="R46" i="1"/>
  <c r="C46" i="1"/>
  <c r="H46" i="1" s="1"/>
  <c r="H45" i="1"/>
  <c r="C41" i="1"/>
  <c r="G35" i="1"/>
  <c r="D35" i="1"/>
  <c r="B35" i="1"/>
  <c r="A35" i="1"/>
  <c r="H34" i="1"/>
  <c r="H33" i="1"/>
  <c r="H32" i="1"/>
  <c r="H31" i="1"/>
  <c r="H30" i="1"/>
  <c r="F30" i="1"/>
  <c r="H29" i="1"/>
  <c r="F29" i="1"/>
  <c r="F35" i="1" s="1"/>
  <c r="C28" i="1"/>
  <c r="H28" i="1" s="1"/>
  <c r="H35" i="1" s="1"/>
  <c r="C24" i="1"/>
  <c r="G18" i="1"/>
  <c r="D18" i="1"/>
  <c r="C18" i="1"/>
  <c r="B18" i="1"/>
  <c r="A18" i="1"/>
  <c r="H17" i="1"/>
  <c r="H16" i="1"/>
  <c r="H15" i="1"/>
  <c r="H13" i="1"/>
  <c r="H12" i="1"/>
  <c r="H11" i="1"/>
  <c r="F10" i="1"/>
  <c r="F18" i="1" s="1"/>
  <c r="H10" i="1" l="1"/>
  <c r="H47" i="1"/>
  <c r="H54" i="1" s="1"/>
  <c r="C35" i="1"/>
  <c r="C54" i="1"/>
  <c r="N14" i="1" l="1"/>
  <c r="H18" i="1"/>
</calcChain>
</file>

<file path=xl/sharedStrings.xml><?xml version="1.0" encoding="utf-8"?>
<sst xmlns="http://schemas.openxmlformats.org/spreadsheetml/2006/main" count="157" uniqueCount="67">
  <si>
    <t>Rajesh Agrawal</t>
  </si>
  <si>
    <t>Previously</t>
  </si>
  <si>
    <t>Deputy Mayor for Business</t>
  </si>
  <si>
    <t>reported</t>
  </si>
  <si>
    <t>Expenses for the financial year 2017-18</t>
  </si>
  <si>
    <t>to Audit Panel</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</si>
  <si>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</si>
  <si>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</si>
  <si>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</si>
  <si>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</si>
  <si>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</si>
  <si>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</si>
  <si>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</si>
  <si>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</si>
  <si>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</si>
  <si>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</si>
  <si>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</si>
  <si>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CC SR Oct 2017</t>
  </si>
  <si>
    <t>Labour Party Conference Pass-Labour Party conference 2017</t>
  </si>
  <si>
    <t>Oct 2017</t>
  </si>
  <si>
    <t>CC SR NOV 2017</t>
  </si>
  <si>
    <t>Visa for Pakistan - Mayor's visit to India and Pakistan December 2017</t>
  </si>
  <si>
    <t>Nov 2017</t>
  </si>
  <si>
    <t>Expenses for the financial year 2018-19</t>
  </si>
  <si>
    <t>14/09/2018 - 20/09/2018</t>
  </si>
  <si>
    <t>Rail - London to Liverpool - Labour party conference 2018</t>
  </si>
  <si>
    <t>Capita-Hotel-w/e 26/10/18</t>
  </si>
  <si>
    <t>Hotel - Liverpool - Labour Party Conference 2018 ( 23/9-26/9/2018)</t>
  </si>
  <si>
    <t>CC AUG 2018 SG</t>
  </si>
  <si>
    <r>
      <t>Labour party conference pass</t>
    </r>
    <r>
      <rPr>
        <sz val="10"/>
        <color rgb="FFFF3399"/>
        <rFont val="Arial"/>
        <family val="2"/>
      </rPr>
      <t/>
    </r>
  </si>
  <si>
    <t>Expenses for the financial year 2019-20</t>
  </si>
  <si>
    <t>Capita Hotel Booked June 2019 - 933157674</t>
  </si>
  <si>
    <t>Hotel - Manchester - Visit to meet with  business owners and entrepreneurs</t>
  </si>
  <si>
    <t>Capita 20.9-26.9.2019</t>
  </si>
  <si>
    <t>Train - London to Brighton - Labour Party conference</t>
  </si>
  <si>
    <t>CC SG SEP 2019</t>
  </si>
  <si>
    <t>Hotel - Brighton - Labour Party Conference (24/9/2019)</t>
  </si>
  <si>
    <t>Hotel - Brighton - Labour Party Conference (21/9/2019 - 23/9/2019)</t>
  </si>
  <si>
    <t>Conference pass - Labour Party Conference 2019</t>
  </si>
  <si>
    <t>includes VAT</t>
  </si>
  <si>
    <t>1900047146</t>
  </si>
  <si>
    <t>Hotel-Birmingham-Visit to meet with business owners and entrepreneurs</t>
  </si>
  <si>
    <t>Expenses for the financial year 2020-21</t>
  </si>
  <si>
    <t>Expenses for the financial year 2021-22</t>
  </si>
  <si>
    <t>Labour Conference 2021</t>
  </si>
  <si>
    <t>Hotel - Brighton - Labour Party conference 25 - 29 September 2021</t>
  </si>
  <si>
    <t>Pass - Labour Party conference 25 - 29 September 2021</t>
  </si>
  <si>
    <t>Train - Brighton - Labour Party conference 25 - 29 September 2021</t>
  </si>
  <si>
    <t>Expenses for the financial year 2022-23</t>
  </si>
  <si>
    <t>Hotels</t>
  </si>
  <si>
    <t>SR CC MAY 2022</t>
  </si>
  <si>
    <t>Flight - London-San Francisco - Mayoral trade and investment mission to USA - 8/5/2022 -12/5/2022</t>
  </si>
  <si>
    <t>Anita Chen</t>
  </si>
  <si>
    <t>Hotel - San Francisco - Mayoral trade and investment mission to USA</t>
  </si>
  <si>
    <t>Do not delete</t>
  </si>
  <si>
    <t>SR CC May 2022</t>
  </si>
  <si>
    <t>Lunch - San Francisco -  Mayoral trade and investment mission to USA</t>
  </si>
  <si>
    <t>Agiito Rail May 2022</t>
  </si>
  <si>
    <t>Train - London to Leeds - UK Real Estate Investment and Infrastructure Forum</t>
  </si>
  <si>
    <t>Agiito Rail July 2022</t>
  </si>
  <si>
    <t>Train - Farringdon - Sutton (Surrey) - Site Visit</t>
  </si>
  <si>
    <t>Expenses for the financial year 2023-24</t>
  </si>
  <si>
    <t>Agiito Rail May 2023</t>
  </si>
  <si>
    <t>Train - Elstree &amp; Borehamwood to Leeds- 15/5/2023 to 16/5/2023 - attendance at UKREiiF (UK's Real Estate Investment &amp; Infrastructure Forum. Several speaking engagements and panels for UKREiiF, including meeting the M10 Metro Mayors who attended.</t>
  </si>
  <si>
    <t>Agiito Hotel May 2023</t>
  </si>
  <si>
    <t>Hotel  - Leeds - 15/5/2023 to 16/5/2023 - UKREiiF conference</t>
  </si>
  <si>
    <t>Hotel  - Paris - 25/5/2023 to 26/5/2023 - attendance at the Change Now Pioneers Dinner in Paris on behalf of the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</si>
</sst>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10"/>
      <name val="Arial"/>
      <family val="2"/>
    </font>
    <font>
      <sz val="10"/>
      <color indexed="8"/>
      <name val="MS Sans Serif"/>
    </font>
    <font>
      <sz val="8"/>
      <name val="Arial"/>
      <family val="2"/>
    </font>
    <font>
      <sz val="10"/>
      <color rgb="FFFF3399"/>
      <name val="Arial"/>
      <family val="2"/>
    </font>
    <font>
      <b/>
      <sz val="8"/>
      <name val="Arial"/>
      <family val="2"/>
    </font>
    <font>
      <sz val="9"/>
      <name val="Arial"/>
      <family val="2"/>
    </font>
    <font>
      <sz val="8"/>
      <color rgb="FF0070C0"/>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s>
  <borders count="2">
    <border>
      <left/>
      <right/>
      <top/>
      <bottom/>
      <diagonal/>
    </border>
    <border>
      <left/>
      <right/>
      <top style="thin">
        <color indexed="64"/>
      </top>
      <bottom style="medium">
        <color indexed="64"/>
      </bottom>
      <diagonal/>
    </border>
  </borders>
  <cellStyleXfs count="3">
    <xf numFmtId="0" fontId="0" fillId="0" borderId="0"/>
    <xf numFmtId="0" fontId="2" fillId="0" borderId="0"/>
    <xf numFmtId="0" fontId="3" fillId="0" borderId="0"/>
  </cellStyleXfs>
  <cellXfs count="73">
    <xf numFmtId="0" fontId="0" fillId="0" borderId="0" xfId="0"/>
    <xf numFmtId="4" fontId="1" fillId="2" borderId="0" xfId="0" applyNumberFormat="1" applyFont="1" applyFill="1"/>
    <xf numFmtId="4" fontId="1" fillId="3" borderId="0" xfId="0" applyNumberFormat="1" applyFont="1" applyFill="1"/>
    <xf numFmtId="14" fontId="1" fillId="3" borderId="0" xfId="0" applyNumberFormat="1" applyFont="1" applyFill="1"/>
    <xf numFmtId="4" fontId="1" fillId="3" borderId="0" xfId="0" applyNumberFormat="1" applyFont="1" applyFill="1" applyAlignment="1">
      <alignment wrapText="1"/>
    </xf>
    <xf numFmtId="0" fontId="2" fillId="2" borderId="0" xfId="0" applyFont="1" applyFill="1"/>
    <xf numFmtId="4" fontId="2" fillId="3" borderId="0" xfId="0" applyNumberFormat="1" applyFont="1" applyFill="1"/>
    <xf numFmtId="15" fontId="2" fillId="3" borderId="0" xfId="0" applyNumberFormat="1" applyFont="1" applyFill="1"/>
    <xf numFmtId="4" fontId="1" fillId="3" borderId="0" xfId="1" applyNumberFormat="1" applyFont="1" applyFill="1" applyAlignment="1">
      <alignment horizontal="center" wrapText="1"/>
    </xf>
    <xf numFmtId="14" fontId="1" fillId="3" borderId="0" xfId="1" applyNumberFormat="1" applyFont="1" applyFill="1" applyAlignment="1">
      <alignment horizontal="center" wrapText="1"/>
    </xf>
    <xf numFmtId="4" fontId="2" fillId="3" borderId="0" xfId="0" applyNumberFormat="1" applyFont="1" applyFill="1" applyAlignment="1">
      <alignment vertical="top"/>
    </xf>
    <xf numFmtId="4" fontId="2" fillId="0" borderId="0" xfId="0" applyNumberFormat="1" applyFont="1" applyAlignment="1">
      <alignment vertical="top"/>
    </xf>
    <xf numFmtId="4" fontId="1" fillId="3" borderId="0" xfId="1" applyNumberFormat="1" applyFont="1" applyFill="1" applyAlignment="1">
      <alignment horizontal="right" wrapText="1"/>
    </xf>
    <xf numFmtId="4" fontId="1" fillId="3" borderId="0" xfId="1" applyNumberFormat="1" applyFont="1" applyFill="1" applyAlignment="1">
      <alignment wrapText="1"/>
    </xf>
    <xf numFmtId="14" fontId="1" fillId="3" borderId="0" xfId="1" applyNumberFormat="1" applyFont="1" applyFill="1" applyAlignment="1">
      <alignment horizontal="right" wrapText="1"/>
    </xf>
    <xf numFmtId="4" fontId="2" fillId="3" borderId="0" xfId="0" applyNumberFormat="1" applyFont="1" applyFill="1" applyAlignment="1">
      <alignment horizontal="right"/>
    </xf>
    <xf numFmtId="4" fontId="1" fillId="3" borderId="0" xfId="0" applyNumberFormat="1" applyFont="1" applyFill="1" applyAlignment="1">
      <alignment horizontal="right"/>
    </xf>
    <xf numFmtId="14" fontId="2" fillId="3" borderId="0" xfId="0" applyNumberFormat="1" applyFont="1" applyFill="1"/>
    <xf numFmtId="4" fontId="2" fillId="0" borderId="0" xfId="0" quotePrefix="1" applyNumberFormat="1" applyFont="1"/>
    <xf numFmtId="1" fontId="2" fillId="3" borderId="0" xfId="0" applyNumberFormat="1" applyFont="1" applyFill="1" applyAlignment="1">
      <alignment horizontal="left"/>
    </xf>
    <xf numFmtId="4" fontId="2" fillId="3" borderId="0" xfId="0" applyNumberFormat="1" applyFont="1" applyFill="1" applyAlignment="1">
      <alignment wrapText="1"/>
    </xf>
    <xf numFmtId="4" fontId="2" fillId="3" borderId="0" xfId="0" applyNumberFormat="1" applyFont="1" applyFill="1" applyAlignment="1">
      <alignment vertical="center"/>
    </xf>
    <xf numFmtId="4" fontId="2" fillId="3" borderId="0" xfId="0" quotePrefix="1" applyNumberFormat="1" applyFont="1" applyFill="1"/>
    <xf numFmtId="4" fontId="2" fillId="4" borderId="0" xfId="0" applyNumberFormat="1" applyFont="1" applyFill="1" applyAlignment="1">
      <alignment horizontal="right"/>
    </xf>
    <xf numFmtId="4" fontId="1" fillId="4" borderId="0" xfId="0" applyNumberFormat="1" applyFont="1" applyFill="1" applyAlignment="1">
      <alignment horizontal="right"/>
    </xf>
    <xf numFmtId="4" fontId="2" fillId="4" borderId="0" xfId="0" applyNumberFormat="1" applyFont="1" applyFill="1"/>
    <xf numFmtId="14" fontId="2" fillId="4" borderId="0" xfId="0" applyNumberFormat="1" applyFont="1" applyFill="1"/>
    <xf numFmtId="4" fontId="2" fillId="4" borderId="0" xfId="0" applyNumberFormat="1" applyFont="1" applyFill="1" applyAlignment="1">
      <alignment vertical="top"/>
    </xf>
    <xf numFmtId="4" fontId="2" fillId="0" borderId="0" xfId="0" applyNumberFormat="1" applyFont="1"/>
    <xf numFmtId="4" fontId="1" fillId="3" borderId="1" xfId="1" applyNumberFormat="1" applyFont="1" applyFill="1" applyBorder="1" applyAlignment="1">
      <alignment horizontal="right" wrapText="1"/>
    </xf>
    <xf numFmtId="4" fontId="1" fillId="5" borderId="0" xfId="0" applyNumberFormat="1" applyFont="1" applyFill="1"/>
    <xf numFmtId="0" fontId="2" fillId="5" borderId="0" xfId="0" applyFont="1" applyFill="1"/>
    <xf numFmtId="0" fontId="4" fillId="3" borderId="0" xfId="2" applyFont="1" applyFill="1"/>
    <xf numFmtId="4" fontId="2" fillId="3" borderId="0" xfId="0" applyNumberFormat="1" applyFont="1" applyFill="1" applyAlignment="1">
      <alignment horizontal="right" wrapText="1"/>
    </xf>
    <xf numFmtId="0" fontId="2" fillId="3" borderId="0" xfId="0" applyFont="1" applyFill="1" applyAlignment="1">
      <alignment horizontal="left" wrapText="1"/>
    </xf>
    <xf numFmtId="4" fontId="1" fillId="3" borderId="0" xfId="0" applyNumberFormat="1" applyFont="1" applyFill="1" applyAlignment="1">
      <alignment vertical="top"/>
    </xf>
    <xf numFmtId="14" fontId="2" fillId="3" borderId="0" xfId="0" applyNumberFormat="1" applyFont="1" applyFill="1" applyAlignment="1">
      <alignment vertical="top"/>
    </xf>
    <xf numFmtId="4" fontId="2" fillId="3" borderId="0" xfId="0" applyNumberFormat="1" applyFont="1" applyFill="1" applyAlignment="1">
      <alignment vertical="top" wrapText="1"/>
    </xf>
    <xf numFmtId="4" fontId="1" fillId="6" borderId="0" xfId="0" applyNumberFormat="1" applyFont="1" applyFill="1"/>
    <xf numFmtId="4" fontId="4" fillId="3" borderId="0" xfId="0" applyNumberFormat="1" applyFont="1" applyFill="1" applyAlignment="1">
      <alignment horizontal="left"/>
    </xf>
    <xf numFmtId="14" fontId="2" fillId="3" borderId="0" xfId="0" applyNumberFormat="1" applyFont="1" applyFill="1" applyAlignment="1">
      <alignment horizontal="left"/>
    </xf>
    <xf numFmtId="0" fontId="2" fillId="6" borderId="0" xfId="0" applyFont="1" applyFill="1"/>
    <xf numFmtId="4" fontId="6" fillId="3" borderId="0" xfId="0" applyNumberFormat="1" applyFont="1" applyFill="1" applyAlignment="1">
      <alignment horizontal="left"/>
    </xf>
    <xf numFmtId="14" fontId="1" fillId="3" borderId="0" xfId="0" applyNumberFormat="1" applyFont="1" applyFill="1" applyAlignment="1">
      <alignment horizontal="left"/>
    </xf>
    <xf numFmtId="4" fontId="1" fillId="3" borderId="0" xfId="1" applyNumberFormat="1" applyFont="1" applyFill="1" applyAlignment="1">
      <alignment horizontal="left" wrapText="1"/>
    </xf>
    <xf numFmtId="2" fontId="2" fillId="3" borderId="0" xfId="0" applyNumberFormat="1" applyFont="1" applyFill="1"/>
    <xf numFmtId="0" fontId="4" fillId="3" borderId="0" xfId="0" applyFont="1" applyFill="1" applyAlignment="1">
      <alignment wrapText="1" readingOrder="1"/>
    </xf>
    <xf numFmtId="4" fontId="2" fillId="3" borderId="0" xfId="0" applyNumberFormat="1" applyFont="1" applyFill="1" applyAlignment="1">
      <alignment horizontal="left" wrapText="1"/>
    </xf>
    <xf numFmtId="3" fontId="2" fillId="3" borderId="0" xfId="0" applyNumberFormat="1" applyFont="1" applyFill="1"/>
    <xf numFmtId="4" fontId="4" fillId="3" borderId="0" xfId="1" applyNumberFormat="1" applyFont="1" applyFill="1" applyAlignment="1">
      <alignment horizontal="left" wrapText="1"/>
    </xf>
    <xf numFmtId="4" fontId="1" fillId="7" borderId="0" xfId="0" applyNumberFormat="1" applyFont="1" applyFill="1"/>
    <xf numFmtId="0" fontId="2" fillId="7" borderId="0" xfId="0" applyFont="1" applyFill="1"/>
    <xf numFmtId="4" fontId="1" fillId="0" borderId="0" xfId="0" applyNumberFormat="1" applyFont="1" applyAlignment="1">
      <alignment vertical="top"/>
    </xf>
    <xf numFmtId="14" fontId="2" fillId="0" borderId="0" xfId="0" applyNumberFormat="1" applyFont="1" applyAlignment="1">
      <alignment vertical="top"/>
    </xf>
    <xf numFmtId="4" fontId="2" fillId="0" borderId="0" xfId="0" applyNumberFormat="1" applyFont="1" applyAlignment="1">
      <alignment vertical="top" wrapText="1"/>
    </xf>
    <xf numFmtId="4" fontId="1" fillId="8" borderId="0" xfId="0" applyNumberFormat="1" applyFont="1" applyFill="1"/>
    <xf numFmtId="0" fontId="2" fillId="8" borderId="0" xfId="0" applyFont="1" applyFill="1"/>
    <xf numFmtId="4" fontId="7" fillId="3" borderId="0" xfId="0" applyNumberFormat="1" applyFont="1" applyFill="1" applyAlignment="1">
      <alignment wrapText="1"/>
    </xf>
    <xf numFmtId="14" fontId="0" fillId="3" borderId="0" xfId="0" applyNumberFormat="1" applyFill="1"/>
    <xf numFmtId="0" fontId="0" fillId="3" borderId="0" xfId="0" applyFill="1"/>
    <xf numFmtId="0" fontId="2" fillId="3" borderId="0" xfId="0" applyFont="1" applyFill="1"/>
    <xf numFmtId="4" fontId="1" fillId="9" borderId="0" xfId="0" applyNumberFormat="1" applyFont="1" applyFill="1"/>
    <xf numFmtId="0" fontId="2" fillId="9" borderId="0" xfId="0" applyFont="1" applyFill="1"/>
    <xf numFmtId="4" fontId="8" fillId="3" borderId="0" xfId="0" applyNumberFormat="1" applyFont="1" applyFill="1" applyAlignment="1">
      <alignment horizontal="right"/>
    </xf>
    <xf numFmtId="4" fontId="8" fillId="3" borderId="0" xfId="0" applyNumberFormat="1" applyFont="1" applyFill="1" applyAlignment="1">
      <alignment wrapText="1"/>
    </xf>
    <xf numFmtId="4" fontId="9" fillId="3" borderId="0" xfId="0" applyNumberFormat="1" applyFont="1" applyFill="1"/>
    <xf numFmtId="4" fontId="10" fillId="3" borderId="0" xfId="0" applyNumberFormat="1" applyFont="1" applyFill="1"/>
    <xf numFmtId="14" fontId="9" fillId="3" borderId="0" xfId="0" applyNumberFormat="1" applyFont="1" applyFill="1" applyAlignment="1">
      <alignment horizontal="left"/>
    </xf>
    <xf numFmtId="14" fontId="0" fillId="0" borderId="0" xfId="0" applyNumberFormat="1"/>
    <xf numFmtId="4" fontId="1" fillId="10" borderId="0" xfId="0" applyNumberFormat="1" applyFont="1" applyFill="1"/>
    <xf numFmtId="0" fontId="2" fillId="10" borderId="0" xfId="0" applyFont="1" applyFill="1"/>
    <xf numFmtId="4" fontId="9" fillId="3" borderId="0" xfId="0" applyNumberFormat="1" applyFont="1" applyFill="1" applyAlignment="1">
      <alignment horizontal="left" wrapText="1"/>
    </xf>
    <xf numFmtId="4" fontId="2" fillId="3" borderId="0" xfId="0" applyNumberFormat="1" applyFont="1" applyFill="1" applyAlignment="1">
      <alignment horizontal="left"/>
    </xf>
  </cellXfs>
  <cellStyles count="3">
    <cellStyle name="Normal" xfId="0" builtinId="0"/>
    <cellStyle name="Normal 6" xfId="1" xr:uid="{2AEC7839-DBA8-49FB-AD30-15340DF751CB}"/>
    <cellStyle name="Normal_Sheet1" xfId="2" xr:uid="{36FA3210-3B18-4642-B041-59F82FBA5F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ikaHockenhull\AppData\Local\Microsoft\Windows\INetCache\Content.Outlook\9KF9T6MZ\2.%20Mayoral%20Team%20-%202023-24%20(%20April%20-%20Aug%20202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20201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AMANDA"/>
      <sheetName val="For Action 1"/>
      <sheetName val="For Action 2"/>
      <sheetName val="FUTURE MONTHS"/>
      <sheetName val="SUMMARY 2023-24"/>
      <sheetName val="SUMMARY 2022-23"/>
      <sheetName val="SUMMARY 2021-22"/>
      <sheetName val="SUMMARY 2018.19"/>
      <sheetName val="SUMMARY 2017.18"/>
      <sheetName val="SUMMARY 2019-20"/>
      <sheetName val="Khan S"/>
      <sheetName val="Agrawal R"/>
      <sheetName val="Alexander H"/>
      <sheetName val="Appleby F"/>
      <sheetName val="Bellamy D"/>
      <sheetName val="Brown S"/>
      <sheetName val="Bowes N"/>
      <sheetName val="Copley T"/>
      <sheetName val="Hennessy P"/>
      <sheetName val="Kreitzman L"/>
      <sheetName val="Dance S"/>
      <sheetName val="McCartney J"/>
      <sheetName val="Murray J"/>
      <sheetName val="Picton A"/>
      <sheetName val="Pipe J"/>
      <sheetName val="Rodrigues S"/>
      <sheetName val="Shawcross V"/>
      <sheetName val="Simons J"/>
      <sheetName val="Twycross F"/>
      <sheetName val="Stenner J"/>
      <sheetName val="Watts R"/>
      <sheetName val="Weekes-Bernard D"/>
      <sheetName val="SAP Vendor Numbers"/>
      <sheetName val="Party Conference 2022"/>
      <sheetName val="Sheet1"/>
      <sheetName val="To be reimbursed19.20"/>
      <sheetName val="Conf Party reduction"/>
      <sheetName val="Invoices 18.19"/>
      <sheetName val="Ryder M (has left the GLA)"/>
      <sheetName val="SEPT 2018_PARTY CONF"/>
      <sheetName val="SEP 2018 SHIRLEY RODRIGUES"/>
      <sheetName val="SEP 2018 Matthew Ryder"/>
      <sheetName val="NOV 2018_JUSTINE SIMONS"/>
      <sheetName val="Template"/>
      <sheetName val="Linden S"/>
      <sheetName val="S Rodrigues_C40 Reimb"/>
      <sheetName val="To be reimbursed"/>
      <sheetName val="L Kreitzman March 2018"/>
      <sheetName val="J Murray report in Mar 2018"/>
      <sheetName val="J Pipe report in Mar 2018"/>
      <sheetName val="Invoices "/>
      <sheetName val="Costs not reported as expenses"/>
    </sheetNames>
    <sheetDataSet>
      <sheetData sheetId="0"/>
      <sheetData sheetId="1"/>
      <sheetData sheetId="2"/>
      <sheetData sheetId="3"/>
      <sheetData sheetId="4">
        <row r="2">
          <cell r="D2">
            <v>45169</v>
          </cell>
        </row>
      </sheetData>
      <sheetData sheetId="5">
        <row r="2">
          <cell r="C2">
            <v>45016</v>
          </cell>
        </row>
      </sheetData>
      <sheetData sheetId="6">
        <row r="2">
          <cell r="C2">
            <v>44651</v>
          </cell>
        </row>
      </sheetData>
      <sheetData sheetId="7">
        <row r="2">
          <cell r="B2">
            <v>43555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v>0.9</v>
          </cell>
        </row>
        <row r="5">
          <cell r="B5">
            <v>0.75</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AMANDA"/>
      <sheetName val="SUMMARY 2019.20"/>
      <sheetName val="SUMMARY 2018.19"/>
      <sheetName val="SUMMARY 2017.18"/>
      <sheetName val="Khan S"/>
      <sheetName val="Agrawal R"/>
      <sheetName val="Alexander H"/>
      <sheetName val="Bellamy D"/>
      <sheetName val="Bowes N"/>
      <sheetName val="Copley T"/>
      <sheetName val="Hennessy P"/>
      <sheetName val="Kreitzman L"/>
      <sheetName val="McCartney J"/>
      <sheetName val="Murray J"/>
      <sheetName val="Pipe J"/>
      <sheetName val="Rodrigues S"/>
      <sheetName val="Shawcross V"/>
      <sheetName val="Simons J"/>
      <sheetName val="Twycross F"/>
      <sheetName val="Stenner J"/>
      <sheetName val="Weekes-Bernard D"/>
      <sheetName val="March 2020"/>
      <sheetName val="To be reimbursed19.20"/>
      <sheetName val="Conf Party reduction"/>
      <sheetName val="Invoices 18.19"/>
      <sheetName val="Ryder M (has left the GLA)"/>
      <sheetName val="SEPT 2018_PARTY CONF"/>
      <sheetName val="SEP 2018 SHIRLEY RODRIGUES"/>
      <sheetName val="SEP 2018 Matthew Ryder"/>
      <sheetName val="NOV 2018_JUSTINE SIMONS"/>
      <sheetName val="Template"/>
      <sheetName val="Linden S"/>
      <sheetName val="S Rodrigues_C40 Reimb"/>
      <sheetName val="To be reimbursed"/>
      <sheetName val="L Kreitzman March 2018"/>
      <sheetName val="J Murray report in Mar 2018"/>
      <sheetName val="J Pipe report in Mar 2018"/>
      <sheetName val="Invoices "/>
      <sheetName val="Costs not reported as expenses"/>
    </sheetNames>
    <sheetDataSet>
      <sheetData sheetId="0" refreshError="1"/>
      <sheetData sheetId="1" refreshError="1">
        <row r="2">
          <cell r="B2">
            <v>43921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9C38-2E75-4D3A-91A3-294EB1ECAC36}">
  <sheetPr>
    <tabColor theme="1"/>
  </sheetPr>
  <dimension ref="A1:IW123"/>
  <sheetViews>
    <sheetView tabSelected="1" zoomScale="85" zoomScaleNormal="85" workbookViewId="0">
      <pane ySplit="7" topLeftCell="A98" activePane="bottomLeft" state="frozen"/>
      <selection activeCell="C88" sqref="C88:C89"/>
      <selection pane="bottomLeft" activeCell="A96" sqref="A96:L96"/>
    </sheetView>
  </sheetViews>
  <sheetFormatPr defaultColWidth="9.1328125" defaultRowHeight="30" customHeight="1" x14ac:dyDescent="0.35"/>
  <cols>
    <col min="1" max="1" width="9.1328125" style="11"/>
    <col min="2" max="2" width="9.3984375" style="11" bestFit="1" customWidth="1"/>
    <col min="3" max="3" width="10.3984375" style="11" customWidth="1"/>
    <col min="4" max="5" width="10.59765625" style="11" customWidth="1"/>
    <col min="6" max="6" width="9.86328125" style="11" customWidth="1"/>
    <col min="7" max="7" width="1.59765625" style="11" customWidth="1"/>
    <col min="8" max="8" width="9.265625" style="52" customWidth="1"/>
    <col min="9" max="9" width="2.1328125" style="11" customWidth="1"/>
    <col min="10" max="10" width="22.86328125" style="11" hidden="1" customWidth="1"/>
    <col min="11" max="11" width="10.265625" style="53" bestFit="1" customWidth="1"/>
    <col min="12" max="12" width="84.73046875" style="54" customWidth="1"/>
    <col min="13" max="13" width="12.3984375" style="10" bestFit="1" customWidth="1"/>
    <col min="14" max="14" width="13.265625" style="11" hidden="1" customWidth="1"/>
    <col min="15" max="16" width="0" style="11" hidden="1" customWidth="1"/>
    <col min="17" max="17" width="9.1328125" style="10"/>
    <col min="18" max="18" width="0" style="10" hidden="1" customWidth="1"/>
    <col min="19" max="73" width="9.1328125" style="10"/>
    <col min="74" max="16384" width="9.1328125" style="11"/>
  </cols>
  <sheetData>
    <row r="1" spans="1:73" s="2" customFormat="1" ht="12.75" hidden="1" customHeight="1" x14ac:dyDescent="0.4">
      <c r="A1" s="1" t="s">
        <v>0</v>
      </c>
      <c r="B1" s="1"/>
      <c r="C1" s="1"/>
      <c r="D1" s="1"/>
      <c r="E1" s="1"/>
      <c r="F1" s="1"/>
      <c r="K1" s="3"/>
      <c r="L1" s="4"/>
      <c r="N1" s="2" t="s">
        <v>1</v>
      </c>
    </row>
    <row r="2" spans="1:73" s="2" customFormat="1" ht="13.5" hidden="1" customHeight="1" x14ac:dyDescent="0.4">
      <c r="A2" s="5" t="s">
        <v>2</v>
      </c>
      <c r="B2" s="1"/>
      <c r="C2" s="1"/>
      <c r="D2" s="5"/>
      <c r="E2" s="5"/>
      <c r="F2" s="1"/>
      <c r="K2" s="3"/>
      <c r="L2" s="4"/>
      <c r="N2" s="2" t="s">
        <v>3</v>
      </c>
    </row>
    <row r="3" spans="1:73" s="2" customFormat="1" ht="13.5" hidden="1" customHeight="1" x14ac:dyDescent="0.4">
      <c r="A3" s="1" t="s">
        <v>4</v>
      </c>
      <c r="B3" s="1"/>
      <c r="C3" s="1"/>
      <c r="D3" s="1"/>
      <c r="E3" s="1"/>
      <c r="F3" s="1"/>
      <c r="K3" s="3"/>
      <c r="L3" s="4"/>
      <c r="N3" s="2" t="s">
        <v>5</v>
      </c>
    </row>
    <row r="4" spans="1:73" s="2" customFormat="1" ht="13.5" hidden="1" customHeight="1" x14ac:dyDescent="0.4">
      <c r="K4" s="3"/>
      <c r="L4" s="4"/>
    </row>
    <row r="5" spans="1:73" s="2" customFormat="1" ht="13.5" hidden="1" customHeight="1" x14ac:dyDescent="0.4">
      <c r="A5" s="6" t="s">
        <v>6</v>
      </c>
      <c r="B5" s="6"/>
      <c r="C5" s="7">
        <v>43190</v>
      </c>
      <c r="K5" s="3"/>
      <c r="L5" s="4"/>
    </row>
    <row r="6" spans="1:73" s="2" customFormat="1" ht="36.950000000000003" hidden="1" customHeight="1" x14ac:dyDescent="0.4">
      <c r="A6" s="47" t="s">
        <v>7</v>
      </c>
      <c r="B6" s="47"/>
      <c r="C6" s="47"/>
      <c r="D6" s="47"/>
      <c r="E6" s="47"/>
      <c r="F6" s="47"/>
      <c r="G6" s="47"/>
      <c r="H6" s="47"/>
      <c r="I6" s="47"/>
      <c r="J6" s="47"/>
      <c r="K6" s="47"/>
      <c r="L6" s="47"/>
    </row>
    <row r="7" spans="1:73" s="2" customFormat="1" ht="30" hidden="1" customHeight="1" x14ac:dyDescent="0.4">
      <c r="K7" s="3"/>
      <c r="L7" s="4"/>
    </row>
    <row r="8" spans="1:73" ht="39.4" hidden="1" x14ac:dyDescent="0.4">
      <c r="A8" s="8" t="s">
        <v>8</v>
      </c>
      <c r="B8" s="8" t="s">
        <v>9</v>
      </c>
      <c r="C8" s="8" t="s">
        <v>10</v>
      </c>
      <c r="D8" s="8" t="s">
        <v>11</v>
      </c>
      <c r="E8" s="8"/>
      <c r="F8" s="8" t="s">
        <v>12</v>
      </c>
      <c r="G8" s="8"/>
      <c r="H8" s="8" t="s">
        <v>13</v>
      </c>
      <c r="I8" s="8"/>
      <c r="J8" s="8" t="s">
        <v>14</v>
      </c>
      <c r="K8" s="9" t="s">
        <v>15</v>
      </c>
      <c r="L8" s="8" t="s">
        <v>16</v>
      </c>
    </row>
    <row r="9" spans="1:73" ht="13.15" hidden="1" x14ac:dyDescent="0.4">
      <c r="A9" s="12"/>
      <c r="B9" s="12"/>
      <c r="C9" s="12"/>
      <c r="D9" s="12"/>
      <c r="E9" s="12"/>
      <c r="F9" s="12"/>
      <c r="G9" s="12"/>
      <c r="H9" s="12"/>
      <c r="I9" s="13"/>
      <c r="J9" s="12"/>
      <c r="K9" s="14"/>
      <c r="L9" s="13"/>
    </row>
    <row r="10" spans="1:73" ht="30" hidden="1" customHeight="1" x14ac:dyDescent="0.4">
      <c r="A10" s="15"/>
      <c r="B10" s="15"/>
      <c r="C10" s="15"/>
      <c r="D10" s="15"/>
      <c r="E10" s="15"/>
      <c r="F10" s="15">
        <f>108.33*0.75</f>
        <v>81.247500000000002</v>
      </c>
      <c r="G10" s="15"/>
      <c r="H10" s="16">
        <f>SUM(A10:F10)</f>
        <v>81.247500000000002</v>
      </c>
      <c r="I10" s="6"/>
      <c r="J10" s="6" t="s">
        <v>17</v>
      </c>
      <c r="K10" s="17">
        <v>43002</v>
      </c>
      <c r="L10" s="6" t="s">
        <v>18</v>
      </c>
      <c r="P10" s="18" t="s">
        <v>19</v>
      </c>
    </row>
    <row r="11" spans="1:73" s="10" customFormat="1" ht="30" hidden="1" customHeight="1" x14ac:dyDescent="0.4">
      <c r="A11" s="15"/>
      <c r="B11" s="15"/>
      <c r="C11" s="15"/>
      <c r="D11" s="15"/>
      <c r="E11" s="15"/>
      <c r="F11" s="15">
        <v>106.6</v>
      </c>
      <c r="G11" s="15"/>
      <c r="H11" s="16">
        <f>SUM(A11:F11)</f>
        <v>106.6</v>
      </c>
      <c r="I11" s="6"/>
      <c r="J11" s="19" t="s">
        <v>20</v>
      </c>
      <c r="K11" s="17">
        <v>43039</v>
      </c>
      <c r="L11" s="20" t="s">
        <v>21</v>
      </c>
      <c r="M11" s="6"/>
      <c r="O11" s="21"/>
      <c r="P11" s="22" t="s">
        <v>22</v>
      </c>
    </row>
    <row r="12" spans="1:73" ht="30" hidden="1" customHeight="1" x14ac:dyDescent="0.4">
      <c r="A12" s="15"/>
      <c r="B12" s="15"/>
      <c r="C12" s="15"/>
      <c r="D12" s="15"/>
      <c r="E12" s="15"/>
      <c r="F12" s="15"/>
      <c r="G12" s="15"/>
      <c r="H12" s="16">
        <f>SUM(A12:F12)</f>
        <v>0</v>
      </c>
      <c r="I12" s="6"/>
      <c r="J12" s="6"/>
      <c r="K12" s="17"/>
      <c r="L12" s="6"/>
    </row>
    <row r="13" spans="1:73" ht="30" hidden="1" customHeight="1" x14ac:dyDescent="0.4">
      <c r="A13" s="15"/>
      <c r="B13" s="15"/>
      <c r="C13" s="15"/>
      <c r="D13" s="15"/>
      <c r="E13" s="15"/>
      <c r="F13" s="15"/>
      <c r="G13" s="15"/>
      <c r="H13" s="16">
        <f>SUM(A13:F13)</f>
        <v>0</v>
      </c>
      <c r="I13" s="6"/>
      <c r="J13" s="6"/>
      <c r="K13" s="17"/>
      <c r="L13" s="6"/>
    </row>
    <row r="14" spans="1:73" s="27" customFormat="1" ht="30" hidden="1" customHeight="1" x14ac:dyDescent="0.4">
      <c r="A14" s="23"/>
      <c r="B14" s="23"/>
      <c r="C14" s="23"/>
      <c r="D14" s="23"/>
      <c r="E14" s="23"/>
      <c r="F14" s="23"/>
      <c r="G14" s="23"/>
      <c r="H14" s="24"/>
      <c r="I14" s="25"/>
      <c r="J14" s="25"/>
      <c r="K14" s="26"/>
      <c r="L14" s="25"/>
      <c r="M14" s="10"/>
      <c r="N14" s="25">
        <f>SUM(H10:H13)</f>
        <v>187.8475</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3" ht="30" hidden="1" customHeight="1" x14ac:dyDescent="0.4">
      <c r="A15" s="15"/>
      <c r="B15" s="15"/>
      <c r="C15" s="15"/>
      <c r="D15" s="15"/>
      <c r="E15" s="15"/>
      <c r="F15" s="15"/>
      <c r="G15" s="15"/>
      <c r="H15" s="16">
        <f>SUM(A15:F15)</f>
        <v>0</v>
      </c>
      <c r="I15" s="6"/>
      <c r="J15" s="6"/>
      <c r="K15" s="17"/>
      <c r="L15" s="6"/>
      <c r="N15" s="28"/>
    </row>
    <row r="16" spans="1:73" ht="30" hidden="1" customHeight="1" x14ac:dyDescent="0.4">
      <c r="A16" s="15"/>
      <c r="B16" s="15"/>
      <c r="C16" s="15"/>
      <c r="D16" s="15"/>
      <c r="E16" s="15"/>
      <c r="F16" s="15"/>
      <c r="G16" s="15"/>
      <c r="H16" s="16">
        <f>SUM(A16:F16)</f>
        <v>0</v>
      </c>
      <c r="I16" s="6"/>
      <c r="J16" s="6"/>
      <c r="K16" s="17"/>
      <c r="L16" s="6"/>
      <c r="N16" s="28"/>
    </row>
    <row r="17" spans="1:18" ht="30" hidden="1" customHeight="1" x14ac:dyDescent="0.4">
      <c r="A17" s="15"/>
      <c r="B17" s="15"/>
      <c r="C17" s="15"/>
      <c r="D17" s="15"/>
      <c r="E17" s="15"/>
      <c r="F17" s="15"/>
      <c r="G17" s="15"/>
      <c r="H17" s="16">
        <f>SUM(A17:F17)</f>
        <v>0</v>
      </c>
      <c r="I17" s="6"/>
      <c r="J17" s="6"/>
      <c r="K17" s="17"/>
      <c r="L17" s="6"/>
      <c r="N17" s="28"/>
    </row>
    <row r="18" spans="1:18" ht="30" hidden="1" customHeight="1" x14ac:dyDescent="0.4">
      <c r="A18" s="29">
        <f>SUM(A10:A17)</f>
        <v>0</v>
      </c>
      <c r="B18" s="29">
        <f>SUM(B10:B17)</f>
        <v>0</v>
      </c>
      <c r="C18" s="29">
        <f>SUM(C10:C17)</f>
        <v>0</v>
      </c>
      <c r="D18" s="29">
        <f>SUM(D10:D17)</f>
        <v>0</v>
      </c>
      <c r="E18" s="29"/>
      <c r="F18" s="29">
        <f>SUM(F10:F17)</f>
        <v>187.8475</v>
      </c>
      <c r="G18" s="29">
        <f>SUM(G12:G17)</f>
        <v>0</v>
      </c>
      <c r="H18" s="29">
        <f>SUM(H10:H17)</f>
        <v>187.8475</v>
      </c>
      <c r="I18" s="6"/>
      <c r="J18" s="6"/>
      <c r="K18" s="17"/>
      <c r="L18" s="6"/>
    </row>
    <row r="19" spans="1:18" ht="30" hidden="1" customHeight="1" x14ac:dyDescent="0.4">
      <c r="A19" s="12"/>
      <c r="B19" s="12"/>
      <c r="C19" s="12"/>
      <c r="D19" s="12"/>
      <c r="E19" s="12"/>
      <c r="F19" s="12"/>
      <c r="G19" s="12"/>
      <c r="H19" s="12"/>
      <c r="I19" s="6"/>
      <c r="J19" s="6"/>
      <c r="K19" s="17"/>
      <c r="L19" s="6"/>
    </row>
    <row r="20" spans="1:18" s="6" customFormat="1" ht="13.5" hidden="1" customHeight="1" x14ac:dyDescent="0.4">
      <c r="A20" s="30" t="s">
        <v>0</v>
      </c>
      <c r="B20" s="30"/>
      <c r="C20" s="30"/>
      <c r="D20" s="30"/>
      <c r="E20" s="30"/>
      <c r="F20" s="30"/>
      <c r="H20" s="2"/>
      <c r="K20" s="17"/>
      <c r="N20" s="6" t="s">
        <v>1</v>
      </c>
    </row>
    <row r="21" spans="1:18" s="2" customFormat="1" ht="13.5" hidden="1" customHeight="1" x14ac:dyDescent="0.4">
      <c r="A21" s="31" t="s">
        <v>2</v>
      </c>
      <c r="B21" s="30"/>
      <c r="C21" s="30"/>
      <c r="D21" s="31"/>
      <c r="E21" s="31"/>
      <c r="F21" s="31"/>
      <c r="K21" s="3"/>
      <c r="N21" s="2" t="s">
        <v>3</v>
      </c>
    </row>
    <row r="22" spans="1:18" s="2" customFormat="1" ht="13.5" hidden="1" customHeight="1" x14ac:dyDescent="0.4">
      <c r="A22" s="30" t="s">
        <v>23</v>
      </c>
      <c r="B22" s="30"/>
      <c r="C22" s="30"/>
      <c r="D22" s="30"/>
      <c r="E22" s="30"/>
      <c r="F22" s="30"/>
      <c r="K22" s="3"/>
      <c r="N22" s="2" t="s">
        <v>5</v>
      </c>
    </row>
    <row r="23" spans="1:18" s="2" customFormat="1" ht="13.5" hidden="1" customHeight="1" x14ac:dyDescent="0.4">
      <c r="K23" s="3"/>
      <c r="L23" s="4"/>
    </row>
    <row r="24" spans="1:18" s="2" customFormat="1" ht="13.5" hidden="1" customHeight="1" x14ac:dyDescent="0.4">
      <c r="A24" s="6" t="s">
        <v>6</v>
      </c>
      <c r="B24" s="6"/>
      <c r="C24" s="7">
        <f>'[1]SUMMARY 2018.19'!B2</f>
        <v>43555</v>
      </c>
      <c r="K24" s="3"/>
      <c r="L24" s="4"/>
    </row>
    <row r="25" spans="1:18" s="2" customFormat="1" ht="36.950000000000003" hidden="1" customHeight="1" x14ac:dyDescent="0.4">
      <c r="A25" s="47" t="s">
        <v>7</v>
      </c>
      <c r="B25" s="47"/>
      <c r="C25" s="47"/>
      <c r="D25" s="47"/>
      <c r="E25" s="47"/>
      <c r="F25" s="47"/>
      <c r="G25" s="47"/>
      <c r="H25" s="47"/>
      <c r="I25" s="47"/>
      <c r="J25" s="47"/>
      <c r="K25" s="47"/>
      <c r="L25" s="47"/>
    </row>
    <row r="26" spans="1:18" s="2" customFormat="1" ht="30" hidden="1" customHeight="1" x14ac:dyDescent="0.4">
      <c r="K26" s="3"/>
      <c r="L26" s="4"/>
    </row>
    <row r="27" spans="1:18" s="10" customFormat="1" ht="39.4" hidden="1" x14ac:dyDescent="0.4">
      <c r="A27" s="8" t="s">
        <v>8</v>
      </c>
      <c r="B27" s="8" t="s">
        <v>9</v>
      </c>
      <c r="C27" s="8" t="s">
        <v>10</v>
      </c>
      <c r="D27" s="8" t="s">
        <v>11</v>
      </c>
      <c r="E27" s="8"/>
      <c r="F27" s="8" t="s">
        <v>12</v>
      </c>
      <c r="G27" s="8"/>
      <c r="H27" s="8" t="s">
        <v>13</v>
      </c>
      <c r="I27" s="8"/>
      <c r="J27" s="8" t="s">
        <v>14</v>
      </c>
      <c r="K27" s="9" t="s">
        <v>15</v>
      </c>
      <c r="L27" s="8" t="s">
        <v>16</v>
      </c>
    </row>
    <row r="28" spans="1:18" s="10" customFormat="1" ht="30" hidden="1" customHeight="1" x14ac:dyDescent="0.4">
      <c r="A28" s="15"/>
      <c r="B28" s="15"/>
      <c r="C28" s="15">
        <f>163.9*0.75</f>
        <v>122.92500000000001</v>
      </c>
      <c r="D28" s="15"/>
      <c r="E28" s="15"/>
      <c r="F28" s="15"/>
      <c r="G28" s="15"/>
      <c r="H28" s="16">
        <f t="shared" ref="H28:H34" si="0">SUM(A28:F28)</f>
        <v>122.92500000000001</v>
      </c>
      <c r="I28" s="6"/>
      <c r="J28" s="32" t="s">
        <v>24</v>
      </c>
      <c r="K28" s="17">
        <v>43366</v>
      </c>
      <c r="L28" s="6" t="s">
        <v>25</v>
      </c>
      <c r="P28" s="22" t="s">
        <v>19</v>
      </c>
    </row>
    <row r="29" spans="1:18" s="10" customFormat="1" ht="24" hidden="1" customHeight="1" x14ac:dyDescent="0.4">
      <c r="A29" s="15"/>
      <c r="B29" s="15"/>
      <c r="C29" s="15"/>
      <c r="D29" s="15"/>
      <c r="E29" s="15"/>
      <c r="F29" s="15">
        <f>222*0.75</f>
        <v>166.5</v>
      </c>
      <c r="G29" s="15"/>
      <c r="H29" s="16">
        <f t="shared" si="0"/>
        <v>166.5</v>
      </c>
      <c r="I29" s="6"/>
      <c r="J29" s="19" t="s">
        <v>26</v>
      </c>
      <c r="K29" s="17">
        <v>43366</v>
      </c>
      <c r="L29" s="20" t="s">
        <v>27</v>
      </c>
      <c r="O29" s="21"/>
      <c r="P29" s="22"/>
      <c r="R29" s="22"/>
    </row>
    <row r="30" spans="1:18" s="6" customFormat="1" ht="24" hidden="1" customHeight="1" x14ac:dyDescent="0.4">
      <c r="A30" s="33"/>
      <c r="B30" s="33"/>
      <c r="C30" s="33"/>
      <c r="D30" s="33"/>
      <c r="E30" s="33"/>
      <c r="F30" s="33">
        <f>91.67*0.75</f>
        <v>68.752499999999998</v>
      </c>
      <c r="G30" s="33"/>
      <c r="H30" s="16">
        <f t="shared" si="0"/>
        <v>68.752499999999998</v>
      </c>
      <c r="J30" s="32" t="s">
        <v>28</v>
      </c>
      <c r="K30" s="17">
        <v>43366</v>
      </c>
      <c r="L30" s="34" t="s">
        <v>29</v>
      </c>
      <c r="P30" s="22" t="s">
        <v>19</v>
      </c>
    </row>
    <row r="31" spans="1:18" s="10" customFormat="1" ht="13.15" hidden="1" x14ac:dyDescent="0.4">
      <c r="A31" s="15"/>
      <c r="B31" s="15"/>
      <c r="C31" s="15"/>
      <c r="D31" s="15"/>
      <c r="E31" s="15"/>
      <c r="F31" s="15"/>
      <c r="G31" s="15"/>
      <c r="H31" s="16">
        <f t="shared" si="0"/>
        <v>0</v>
      </c>
      <c r="I31" s="6"/>
      <c r="J31" s="32"/>
      <c r="K31" s="17"/>
      <c r="L31" s="6"/>
    </row>
    <row r="32" spans="1:18" s="10" customFormat="1" ht="13.15" hidden="1" x14ac:dyDescent="0.4">
      <c r="A32" s="15"/>
      <c r="B32" s="15"/>
      <c r="C32" s="15"/>
      <c r="D32" s="15"/>
      <c r="E32" s="15"/>
      <c r="F32" s="15"/>
      <c r="G32" s="15"/>
      <c r="H32" s="16">
        <f t="shared" si="0"/>
        <v>0</v>
      </c>
      <c r="I32" s="6"/>
      <c r="J32" s="32"/>
      <c r="K32" s="17"/>
      <c r="L32" s="6"/>
      <c r="N32" s="6"/>
    </row>
    <row r="33" spans="1:257" s="10" customFormat="1" ht="13.15" hidden="1" x14ac:dyDescent="0.4">
      <c r="A33" s="15"/>
      <c r="B33" s="15"/>
      <c r="C33" s="15"/>
      <c r="D33" s="15"/>
      <c r="E33" s="15"/>
      <c r="F33" s="15"/>
      <c r="G33" s="15"/>
      <c r="H33" s="16">
        <f t="shared" si="0"/>
        <v>0</v>
      </c>
      <c r="I33" s="6"/>
      <c r="J33" s="32"/>
      <c r="K33" s="17"/>
      <c r="L33" s="6"/>
      <c r="N33" s="6"/>
    </row>
    <row r="34" spans="1:257" s="10" customFormat="1" ht="21.75" hidden="1" customHeight="1" x14ac:dyDescent="0.4">
      <c r="A34" s="15"/>
      <c r="B34" s="15"/>
      <c r="C34" s="15"/>
      <c r="D34" s="15"/>
      <c r="E34" s="15"/>
      <c r="F34" s="15"/>
      <c r="G34" s="15"/>
      <c r="H34" s="16">
        <f t="shared" si="0"/>
        <v>0</v>
      </c>
      <c r="I34" s="6"/>
      <c r="J34" s="32"/>
      <c r="K34" s="17"/>
      <c r="L34" s="6"/>
      <c r="N34" s="6"/>
    </row>
    <row r="35" spans="1:257" s="10" customFormat="1" ht="30" hidden="1" customHeight="1" x14ac:dyDescent="0.4">
      <c r="A35" s="29">
        <f>SUM(A28:A34)</f>
        <v>0</v>
      </c>
      <c r="B35" s="29">
        <f>SUM(B28:B34)</f>
        <v>0</v>
      </c>
      <c r="C35" s="29">
        <f>SUM(C28:C34)</f>
        <v>122.92500000000001</v>
      </c>
      <c r="D35" s="29">
        <f>SUM(D28:D34)</f>
        <v>0</v>
      </c>
      <c r="E35" s="29"/>
      <c r="F35" s="29">
        <f>SUM(F28:F34)</f>
        <v>235.2525</v>
      </c>
      <c r="G35" s="29">
        <f>SUM(G29:G34)</f>
        <v>0</v>
      </c>
      <c r="H35" s="29">
        <f>SUM(H28:H34)</f>
        <v>358.17750000000001</v>
      </c>
      <c r="I35" s="6"/>
      <c r="J35" s="6"/>
      <c r="K35" s="17"/>
      <c r="L35" s="6"/>
    </row>
    <row r="36" spans="1:257" s="10" customFormat="1" ht="30" hidden="1" customHeight="1" x14ac:dyDescent="0.35">
      <c r="H36" s="35"/>
      <c r="K36" s="36"/>
      <c r="L36" s="37"/>
    </row>
    <row r="37" spans="1:257" s="28" customFormat="1" ht="13.15" hidden="1" x14ac:dyDescent="0.4">
      <c r="A37" s="38" t="s">
        <v>0</v>
      </c>
      <c r="B37" s="38"/>
      <c r="C37" s="38"/>
      <c r="D37" s="38"/>
      <c r="E37" s="38"/>
      <c r="F37" s="10"/>
      <c r="G37" s="6"/>
      <c r="H37" s="2"/>
      <c r="I37" s="6"/>
      <c r="J37" s="39"/>
      <c r="K37" s="40"/>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row>
    <row r="38" spans="1:257" s="28" customFormat="1" ht="13.15" hidden="1" x14ac:dyDescent="0.4">
      <c r="A38" s="41" t="s">
        <v>2</v>
      </c>
      <c r="B38" s="38"/>
      <c r="C38" s="38"/>
      <c r="D38" s="41"/>
      <c r="E38" s="41"/>
      <c r="F38" s="10"/>
      <c r="G38" s="2"/>
      <c r="H38" s="2"/>
      <c r="I38" s="2"/>
      <c r="J38" s="42"/>
      <c r="K38" s="43"/>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s="28" customFormat="1" ht="13.15" hidden="1" x14ac:dyDescent="0.4">
      <c r="A39" s="38" t="s">
        <v>30</v>
      </c>
      <c r="B39" s="38"/>
      <c r="C39" s="38"/>
      <c r="D39" s="38"/>
      <c r="E39" s="38"/>
      <c r="F39" s="10"/>
      <c r="G39" s="2"/>
      <c r="H39" s="2"/>
      <c r="I39" s="2"/>
      <c r="J39" s="42"/>
      <c r="K39" s="4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28" customFormat="1" ht="13.15" hidden="1" x14ac:dyDescent="0.4">
      <c r="A40" s="2"/>
      <c r="B40" s="2"/>
      <c r="C40" s="2"/>
      <c r="D40" s="2"/>
      <c r="E40" s="2"/>
      <c r="F40" s="2"/>
      <c r="G40" s="2"/>
      <c r="H40" s="2"/>
      <c r="I40" s="2"/>
      <c r="J40" s="42"/>
      <c r="K40" s="43"/>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row>
    <row r="41" spans="1:257" s="28" customFormat="1" ht="13.15" hidden="1" x14ac:dyDescent="0.4">
      <c r="A41" s="6" t="s">
        <v>6</v>
      </c>
      <c r="B41" s="6"/>
      <c r="C41" s="7">
        <f>'[2]SUMMARY 2019.20'!$B$2</f>
        <v>43921</v>
      </c>
      <c r="D41" s="2"/>
      <c r="E41" s="2"/>
      <c r="F41" s="2"/>
      <c r="G41" s="2"/>
      <c r="H41" s="2"/>
      <c r="I41" s="2"/>
      <c r="J41" s="42"/>
      <c r="K41" s="43"/>
      <c r="L41" s="2"/>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row>
    <row r="42" spans="1:257" s="28" customFormat="1" ht="29.25" hidden="1" customHeight="1" x14ac:dyDescent="0.35">
      <c r="A42" s="47" t="s">
        <v>7</v>
      </c>
      <c r="B42" s="47"/>
      <c r="C42" s="47"/>
      <c r="D42" s="47"/>
      <c r="E42" s="47"/>
      <c r="F42" s="47"/>
      <c r="G42" s="47"/>
      <c r="H42" s="47"/>
      <c r="I42" s="47"/>
      <c r="J42" s="47"/>
      <c r="K42" s="47"/>
      <c r="L42" s="47"/>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row>
    <row r="43" spans="1:257" s="28" customFormat="1" ht="13.15" hidden="1" x14ac:dyDescent="0.4">
      <c r="A43" s="2"/>
      <c r="B43" s="2"/>
      <c r="C43" s="2"/>
      <c r="D43" s="2"/>
      <c r="E43" s="2"/>
      <c r="F43" s="2"/>
      <c r="G43" s="2"/>
      <c r="H43" s="2"/>
      <c r="I43" s="2"/>
      <c r="J43" s="42"/>
      <c r="K43" s="43"/>
      <c r="L43" s="2"/>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row>
    <row r="44" spans="1:257" s="28" customFormat="1" ht="39.4" hidden="1" x14ac:dyDescent="0.4">
      <c r="A44" s="12" t="s">
        <v>8</v>
      </c>
      <c r="B44" s="12" t="s">
        <v>9</v>
      </c>
      <c r="C44" s="12" t="s">
        <v>10</v>
      </c>
      <c r="D44" s="12" t="s">
        <v>11</v>
      </c>
      <c r="E44" s="12"/>
      <c r="F44" s="12" t="s">
        <v>12</v>
      </c>
      <c r="G44" s="12"/>
      <c r="H44" s="12" t="s">
        <v>13</v>
      </c>
      <c r="I44" s="13"/>
      <c r="J44" s="44" t="s">
        <v>14</v>
      </c>
      <c r="K44" s="44" t="s">
        <v>15</v>
      </c>
      <c r="L44" s="44" t="s">
        <v>16</v>
      </c>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row>
    <row r="45" spans="1:257" s="6" customFormat="1" ht="21" hidden="1" x14ac:dyDescent="0.4">
      <c r="A45" s="45"/>
      <c r="B45" s="45"/>
      <c r="C45" s="45"/>
      <c r="D45" s="45"/>
      <c r="E45" s="45"/>
      <c r="F45" s="45">
        <v>150</v>
      </c>
      <c r="G45" s="45"/>
      <c r="H45" s="2">
        <f t="shared" ref="H45:H53" si="1">SUM(A45:F45)</f>
        <v>150</v>
      </c>
      <c r="J45" s="46" t="s">
        <v>31</v>
      </c>
      <c r="K45" s="40">
        <v>43634</v>
      </c>
      <c r="L45" s="47" t="s">
        <v>32</v>
      </c>
      <c r="M45" s="22"/>
      <c r="R45" s="22"/>
    </row>
    <row r="46" spans="1:257" s="6" customFormat="1" ht="13.15" hidden="1" x14ac:dyDescent="0.4">
      <c r="C46" s="6">
        <f>35.7*R46</f>
        <v>26.775000000000002</v>
      </c>
      <c r="H46" s="2">
        <f t="shared" si="1"/>
        <v>26.775000000000002</v>
      </c>
      <c r="J46" s="39" t="s">
        <v>33</v>
      </c>
      <c r="K46" s="40">
        <v>43729</v>
      </c>
      <c r="L46" s="20" t="s">
        <v>34</v>
      </c>
      <c r="M46" s="22"/>
      <c r="O46" s="20"/>
      <c r="Q46" s="48"/>
      <c r="R46" s="6">
        <f>'[1]Conf Party reduction'!B5</f>
        <v>0.75</v>
      </c>
    </row>
    <row r="47" spans="1:257" s="6" customFormat="1" ht="13.15" hidden="1" x14ac:dyDescent="0.4">
      <c r="F47" s="6">
        <f>299*R47</f>
        <v>269.10000000000002</v>
      </c>
      <c r="H47" s="2">
        <f t="shared" si="1"/>
        <v>269.10000000000002</v>
      </c>
      <c r="J47" s="49" t="s">
        <v>35</v>
      </c>
      <c r="K47" s="40">
        <v>43732</v>
      </c>
      <c r="L47" s="20" t="s">
        <v>36</v>
      </c>
      <c r="M47" s="22"/>
      <c r="O47" s="20"/>
      <c r="Q47" s="48"/>
      <c r="R47" s="6">
        <f>'[1]Conf Party reduction'!B1</f>
        <v>0.9</v>
      </c>
    </row>
    <row r="48" spans="1:257" s="6" customFormat="1" ht="13.15" hidden="1" x14ac:dyDescent="0.4">
      <c r="F48" s="6">
        <f>747.5*R48</f>
        <v>672.75</v>
      </c>
      <c r="H48" s="2">
        <f t="shared" si="1"/>
        <v>672.75</v>
      </c>
      <c r="J48" s="49" t="s">
        <v>35</v>
      </c>
      <c r="K48" s="40">
        <v>43729</v>
      </c>
      <c r="L48" s="20" t="s">
        <v>37</v>
      </c>
      <c r="M48" s="22"/>
      <c r="O48" s="20"/>
      <c r="Q48" s="48"/>
      <c r="R48" s="6">
        <f>'[1]Conf Party reduction'!B1</f>
        <v>0.9</v>
      </c>
    </row>
    <row r="49" spans="1:68" s="6" customFormat="1" ht="13.15" hidden="1" x14ac:dyDescent="0.4">
      <c r="F49" s="6">
        <f>110/1.2*R49</f>
        <v>68.75</v>
      </c>
      <c r="H49" s="2">
        <f t="shared" si="1"/>
        <v>68.75</v>
      </c>
      <c r="J49" s="49" t="s">
        <v>35</v>
      </c>
      <c r="K49" s="40">
        <v>43729</v>
      </c>
      <c r="L49" s="20" t="s">
        <v>38</v>
      </c>
      <c r="M49" s="22"/>
      <c r="N49" s="6" t="s">
        <v>39</v>
      </c>
      <c r="O49" s="20"/>
      <c r="Q49" s="48"/>
      <c r="R49" s="6">
        <f>'[1]Conf Party reduction'!B5</f>
        <v>0.75</v>
      </c>
    </row>
    <row r="50" spans="1:68" s="10" customFormat="1" ht="13.15" hidden="1" x14ac:dyDescent="0.4">
      <c r="A50" s="15"/>
      <c r="B50" s="15"/>
      <c r="C50" s="15"/>
      <c r="D50" s="15"/>
      <c r="E50" s="15"/>
      <c r="F50" s="15">
        <v>245.19</v>
      </c>
      <c r="G50" s="15"/>
      <c r="H50" s="16">
        <f t="shared" si="1"/>
        <v>245.19</v>
      </c>
      <c r="I50" s="6"/>
      <c r="J50" s="6" t="s">
        <v>40</v>
      </c>
      <c r="K50" s="17">
        <v>43620</v>
      </c>
      <c r="L50" s="20" t="s">
        <v>41</v>
      </c>
      <c r="O50" s="21"/>
      <c r="P50" s="22"/>
      <c r="R50" s="22"/>
      <c r="BP50" s="6"/>
    </row>
    <row r="51" spans="1:68" s="6" customFormat="1" ht="13.15" hidden="1" x14ac:dyDescent="0.4">
      <c r="H51" s="2">
        <f t="shared" si="1"/>
        <v>0</v>
      </c>
      <c r="J51" s="49"/>
      <c r="K51" s="40"/>
      <c r="L51" s="20"/>
      <c r="M51" s="22"/>
      <c r="O51" s="20"/>
      <c r="Q51" s="48"/>
    </row>
    <row r="52" spans="1:68" s="6" customFormat="1" ht="13.15" hidden="1" x14ac:dyDescent="0.4">
      <c r="H52" s="2">
        <f t="shared" si="1"/>
        <v>0</v>
      </c>
      <c r="J52" s="49"/>
      <c r="K52" s="40"/>
      <c r="L52" s="20"/>
      <c r="M52" s="22"/>
      <c r="O52" s="20"/>
      <c r="Q52" s="48"/>
    </row>
    <row r="53" spans="1:68" s="6" customFormat="1" ht="15" hidden="1" customHeight="1" x14ac:dyDescent="0.4">
      <c r="H53" s="2">
        <f t="shared" si="1"/>
        <v>0</v>
      </c>
      <c r="J53" s="39"/>
      <c r="K53" s="40"/>
      <c r="L53" s="20"/>
      <c r="O53" s="20"/>
      <c r="Q53" s="48"/>
    </row>
    <row r="54" spans="1:68" s="6" customFormat="1" ht="15" hidden="1" customHeight="1" x14ac:dyDescent="0.4">
      <c r="A54" s="29">
        <f>SUM(A45:A53)</f>
        <v>0</v>
      </c>
      <c r="B54" s="29">
        <f>SUM(B45:B53)</f>
        <v>0</v>
      </c>
      <c r="C54" s="29">
        <f>SUM(C45:C53)</f>
        <v>26.775000000000002</v>
      </c>
      <c r="D54" s="29">
        <f>SUM(D45:D53)</f>
        <v>0</v>
      </c>
      <c r="E54" s="29"/>
      <c r="F54" s="29">
        <f>SUM(F45:F53)</f>
        <v>1405.79</v>
      </c>
      <c r="G54" s="29"/>
      <c r="H54" s="29">
        <f>SUM(H45:H53)</f>
        <v>1432.5650000000001</v>
      </c>
      <c r="I54" s="13"/>
      <c r="J54" s="39"/>
      <c r="K54" s="40"/>
    </row>
    <row r="55" spans="1:68" s="10" customFormat="1" ht="15" hidden="1" customHeight="1" x14ac:dyDescent="0.35">
      <c r="H55" s="35"/>
      <c r="K55" s="36"/>
      <c r="L55" s="37"/>
    </row>
    <row r="56" spans="1:68" ht="14.25" hidden="1" customHeight="1" x14ac:dyDescent="0.35">
      <c r="A56" s="10"/>
      <c r="B56" s="10"/>
      <c r="C56" s="10"/>
      <c r="D56" s="10"/>
      <c r="E56" s="10"/>
      <c r="F56" s="10"/>
      <c r="G56" s="10"/>
      <c r="H56" s="35"/>
      <c r="I56" s="10"/>
      <c r="J56" s="10"/>
      <c r="K56" s="36"/>
      <c r="L56" s="37"/>
    </row>
    <row r="57" spans="1:68" ht="13.15" hidden="1" x14ac:dyDescent="0.4">
      <c r="A57" s="50" t="s">
        <v>0</v>
      </c>
      <c r="B57" s="50"/>
      <c r="C57" s="50"/>
      <c r="D57" s="50"/>
      <c r="E57" s="50"/>
      <c r="F57" s="10"/>
      <c r="G57" s="6"/>
      <c r="H57" s="2"/>
      <c r="I57" s="6"/>
      <c r="J57" s="39"/>
      <c r="K57" s="40"/>
      <c r="L57" s="6"/>
    </row>
    <row r="58" spans="1:68" ht="13.15" hidden="1" x14ac:dyDescent="0.4">
      <c r="A58" s="51" t="s">
        <v>2</v>
      </c>
      <c r="B58" s="50"/>
      <c r="C58" s="50"/>
      <c r="D58" s="51"/>
      <c r="E58" s="51"/>
      <c r="F58" s="10"/>
      <c r="G58" s="2"/>
      <c r="H58" s="2"/>
      <c r="I58" s="2"/>
      <c r="J58" s="42"/>
      <c r="K58" s="43"/>
      <c r="L58" s="2"/>
    </row>
    <row r="59" spans="1:68" ht="13.15" hidden="1" x14ac:dyDescent="0.4">
      <c r="A59" s="50" t="s">
        <v>42</v>
      </c>
      <c r="B59" s="50"/>
      <c r="C59" s="50"/>
      <c r="D59" s="50"/>
      <c r="E59" s="50"/>
      <c r="F59" s="10"/>
      <c r="G59" s="2"/>
      <c r="H59" s="2"/>
      <c r="I59" s="2"/>
      <c r="J59" s="42"/>
      <c r="K59" s="43"/>
      <c r="L59" s="2"/>
    </row>
    <row r="60" spans="1:68" ht="13.15" hidden="1" x14ac:dyDescent="0.4">
      <c r="A60" s="2"/>
      <c r="B60" s="2"/>
      <c r="C60" s="2"/>
      <c r="D60" s="2"/>
      <c r="E60" s="2"/>
      <c r="F60" s="2"/>
      <c r="G60" s="2"/>
      <c r="H60" s="2"/>
      <c r="I60" s="2"/>
      <c r="J60" s="42"/>
      <c r="K60" s="43"/>
      <c r="L60" s="2"/>
    </row>
    <row r="61" spans="1:68" ht="13.15" hidden="1" x14ac:dyDescent="0.4">
      <c r="A61" s="6" t="s">
        <v>6</v>
      </c>
      <c r="B61" s="6"/>
      <c r="C61" s="7">
        <f>'[1]SUMMARY 2021-22'!$C$2</f>
        <v>44651</v>
      </c>
      <c r="D61" s="2"/>
      <c r="E61" s="2"/>
      <c r="F61" s="2"/>
      <c r="G61" s="2"/>
      <c r="H61" s="2"/>
      <c r="I61" s="2"/>
      <c r="J61" s="42"/>
      <c r="K61" s="43"/>
      <c r="L61" s="2"/>
    </row>
    <row r="62" spans="1:68" ht="12.75" hidden="1" customHeight="1" x14ac:dyDescent="0.35">
      <c r="A62" s="47" t="s">
        <v>7</v>
      </c>
      <c r="B62" s="47"/>
      <c r="C62" s="47"/>
      <c r="D62" s="47"/>
      <c r="E62" s="47"/>
      <c r="F62" s="47"/>
      <c r="G62" s="47"/>
      <c r="H62" s="47"/>
      <c r="I62" s="47"/>
      <c r="J62" s="47"/>
      <c r="K62" s="47"/>
      <c r="L62" s="47"/>
    </row>
    <row r="63" spans="1:68" ht="13.15" hidden="1" x14ac:dyDescent="0.4">
      <c r="A63" s="2"/>
      <c r="B63" s="2"/>
      <c r="C63" s="2"/>
      <c r="D63" s="2"/>
      <c r="E63" s="2"/>
      <c r="F63" s="2"/>
      <c r="G63" s="2"/>
      <c r="H63" s="2"/>
      <c r="I63" s="2"/>
      <c r="J63" s="42"/>
      <c r="K63" s="43"/>
      <c r="L63" s="2"/>
    </row>
    <row r="64" spans="1:68" ht="39.4" hidden="1" x14ac:dyDescent="0.4">
      <c r="A64" s="12" t="s">
        <v>8</v>
      </c>
      <c r="B64" s="12" t="s">
        <v>9</v>
      </c>
      <c r="C64" s="12" t="s">
        <v>10</v>
      </c>
      <c r="D64" s="12" t="s">
        <v>11</v>
      </c>
      <c r="E64" s="12"/>
      <c r="F64" s="12" t="s">
        <v>12</v>
      </c>
      <c r="G64" s="12"/>
      <c r="H64" s="12" t="s">
        <v>13</v>
      </c>
      <c r="I64" s="13"/>
      <c r="J64" s="44" t="s">
        <v>14</v>
      </c>
      <c r="K64" s="44" t="s">
        <v>15</v>
      </c>
      <c r="L64" s="44" t="s">
        <v>16</v>
      </c>
    </row>
    <row r="65" spans="1:73" ht="13.15" hidden="1" x14ac:dyDescent="0.4">
      <c r="A65" s="45"/>
      <c r="B65" s="45"/>
      <c r="C65" s="45"/>
      <c r="D65" s="45"/>
      <c r="E65" s="45"/>
      <c r="F65" s="45"/>
      <c r="G65" s="45"/>
      <c r="H65" s="2">
        <f t="shared" ref="H65:H73" si="2">SUM(A65:F65)</f>
        <v>0</v>
      </c>
      <c r="I65" s="6"/>
      <c r="J65" s="46"/>
      <c r="K65" s="40"/>
      <c r="L65" s="47"/>
    </row>
    <row r="66" spans="1:73" ht="13.15" hidden="1" x14ac:dyDescent="0.4">
      <c r="A66" s="6"/>
      <c r="B66" s="6"/>
      <c r="C66" s="6"/>
      <c r="D66" s="6"/>
      <c r="E66" s="6"/>
      <c r="F66" s="6"/>
      <c r="G66" s="6"/>
      <c r="H66" s="2">
        <f t="shared" si="2"/>
        <v>0</v>
      </c>
      <c r="I66" s="6"/>
      <c r="J66" s="39"/>
      <c r="K66" s="40"/>
      <c r="L66" s="20"/>
    </row>
    <row r="67" spans="1:73" ht="13.15" hidden="1" x14ac:dyDescent="0.4">
      <c r="A67" s="6"/>
      <c r="B67" s="6"/>
      <c r="C67" s="6"/>
      <c r="D67" s="6"/>
      <c r="E67" s="6"/>
      <c r="F67" s="6"/>
      <c r="G67" s="6"/>
      <c r="H67" s="2">
        <f t="shared" si="2"/>
        <v>0</v>
      </c>
      <c r="I67" s="6"/>
      <c r="J67" s="49"/>
      <c r="K67" s="40"/>
      <c r="L67" s="20"/>
    </row>
    <row r="68" spans="1:73" ht="13.15" hidden="1" x14ac:dyDescent="0.4">
      <c r="A68" s="6"/>
      <c r="B68" s="6"/>
      <c r="C68" s="6"/>
      <c r="D68" s="6"/>
      <c r="E68" s="6"/>
      <c r="F68" s="6"/>
      <c r="G68" s="6"/>
      <c r="H68" s="2">
        <f t="shared" si="2"/>
        <v>0</v>
      </c>
      <c r="I68" s="6"/>
      <c r="J68" s="49"/>
      <c r="K68" s="40"/>
      <c r="L68" s="20"/>
    </row>
    <row r="69" spans="1:73" ht="13.15" hidden="1" x14ac:dyDescent="0.4">
      <c r="A69" s="6"/>
      <c r="B69" s="6"/>
      <c r="C69" s="6"/>
      <c r="D69" s="6"/>
      <c r="E69" s="6"/>
      <c r="F69" s="6"/>
      <c r="G69" s="6"/>
      <c r="H69" s="2">
        <f t="shared" si="2"/>
        <v>0</v>
      </c>
      <c r="I69" s="6"/>
      <c r="J69" s="49"/>
      <c r="K69" s="40"/>
      <c r="L69" s="20"/>
    </row>
    <row r="70" spans="1:73" ht="13.15" hidden="1" x14ac:dyDescent="0.4">
      <c r="A70" s="15"/>
      <c r="B70" s="15"/>
      <c r="C70" s="15"/>
      <c r="D70" s="15"/>
      <c r="E70" s="15"/>
      <c r="F70" s="15"/>
      <c r="G70" s="15"/>
      <c r="H70" s="16">
        <f t="shared" si="2"/>
        <v>0</v>
      </c>
      <c r="I70" s="6"/>
      <c r="J70" s="6"/>
      <c r="K70" s="17"/>
      <c r="L70" s="20"/>
    </row>
    <row r="71" spans="1:73" ht="13.15" hidden="1" x14ac:dyDescent="0.4">
      <c r="A71" s="6"/>
      <c r="B71" s="6"/>
      <c r="C71" s="6"/>
      <c r="D71" s="6"/>
      <c r="E71" s="6"/>
      <c r="F71" s="6"/>
      <c r="G71" s="6"/>
      <c r="H71" s="2">
        <f t="shared" si="2"/>
        <v>0</v>
      </c>
      <c r="I71" s="6"/>
      <c r="J71" s="49"/>
      <c r="K71" s="40"/>
      <c r="L71" s="20"/>
    </row>
    <row r="72" spans="1:73" ht="13.15" hidden="1" x14ac:dyDescent="0.4">
      <c r="A72" s="6"/>
      <c r="B72" s="6"/>
      <c r="C72" s="6"/>
      <c r="D72" s="6"/>
      <c r="E72" s="6"/>
      <c r="F72" s="6"/>
      <c r="G72" s="6"/>
      <c r="H72" s="2">
        <f t="shared" si="2"/>
        <v>0</v>
      </c>
      <c r="I72" s="6"/>
      <c r="J72" s="49"/>
      <c r="K72" s="40"/>
      <c r="L72" s="20"/>
    </row>
    <row r="73" spans="1:73" ht="13.15" hidden="1" x14ac:dyDescent="0.4">
      <c r="A73" s="6"/>
      <c r="B73" s="6"/>
      <c r="C73" s="6"/>
      <c r="D73" s="6"/>
      <c r="E73" s="6"/>
      <c r="F73" s="6"/>
      <c r="G73" s="6"/>
      <c r="H73" s="2">
        <f t="shared" si="2"/>
        <v>0</v>
      </c>
      <c r="I73" s="6"/>
      <c r="J73" s="39"/>
      <c r="K73" s="40"/>
      <c r="L73" s="20"/>
    </row>
    <row r="74" spans="1:73" ht="13.5" hidden="1" thickBot="1" x14ac:dyDescent="0.45">
      <c r="A74" s="29">
        <f>SUM(A65:A73)</f>
        <v>0</v>
      </c>
      <c r="B74" s="29">
        <f>SUM(B65:B73)</f>
        <v>0</v>
      </c>
      <c r="C74" s="29">
        <f>SUM(C65:C73)</f>
        <v>0</v>
      </c>
      <c r="D74" s="29">
        <f>SUM(D65:D73)</f>
        <v>0</v>
      </c>
      <c r="E74" s="29"/>
      <c r="F74" s="29">
        <f>SUM(F65:F73)</f>
        <v>0</v>
      </c>
      <c r="G74" s="29"/>
      <c r="H74" s="29">
        <f>SUM(H65:H73)</f>
        <v>0</v>
      </c>
      <c r="I74" s="13"/>
      <c r="J74" s="39"/>
      <c r="K74" s="40"/>
      <c r="L74" s="6"/>
    </row>
    <row r="75" spans="1:73" ht="13.15" hidden="1" x14ac:dyDescent="0.35">
      <c r="A75" s="10"/>
      <c r="B75" s="10"/>
      <c r="C75" s="10"/>
      <c r="D75" s="10"/>
      <c r="E75" s="10"/>
      <c r="F75" s="10"/>
      <c r="G75" s="10"/>
      <c r="H75" s="35"/>
      <c r="I75" s="10"/>
      <c r="J75" s="10"/>
      <c r="K75" s="36"/>
      <c r="L75" s="37"/>
    </row>
    <row r="76" spans="1:73" ht="15" hidden="1" customHeight="1" x14ac:dyDescent="0.35"/>
    <row r="77" spans="1:73" s="28" customFormat="1" ht="13.15" hidden="1" x14ac:dyDescent="0.4">
      <c r="A77" s="55" t="s">
        <v>0</v>
      </c>
      <c r="B77" s="55"/>
      <c r="C77" s="55"/>
      <c r="D77" s="55"/>
      <c r="E77" s="55"/>
      <c r="F77" s="6"/>
      <c r="G77" s="6"/>
      <c r="H77" s="2"/>
      <c r="I77" s="6"/>
      <c r="J77" s="39"/>
      <c r="K77" s="40"/>
      <c r="L77" s="6"/>
      <c r="M77" s="6"/>
      <c r="O77" s="20"/>
      <c r="P77" s="6"/>
      <c r="Q77" s="48"/>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spans="1:73" s="28" customFormat="1" ht="13.15" hidden="1" x14ac:dyDescent="0.4">
      <c r="A78" s="56" t="s">
        <v>2</v>
      </c>
      <c r="B78" s="55"/>
      <c r="C78" s="55"/>
      <c r="D78" s="56"/>
      <c r="E78" s="56"/>
      <c r="F78" s="6"/>
      <c r="G78" s="2"/>
      <c r="H78" s="2"/>
      <c r="I78" s="2"/>
      <c r="J78" s="42"/>
      <c r="K78" s="43"/>
      <c r="L78" s="2"/>
      <c r="M78" s="6"/>
      <c r="O78" s="20"/>
      <c r="P78" s="6"/>
      <c r="Q78" s="48"/>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spans="1:73" s="28" customFormat="1" ht="13.15" hidden="1" x14ac:dyDescent="0.4">
      <c r="A79" s="55" t="s">
        <v>43</v>
      </c>
      <c r="B79" s="55"/>
      <c r="C79" s="55"/>
      <c r="D79" s="55"/>
      <c r="E79" s="55"/>
      <c r="F79" s="6"/>
      <c r="G79" s="2"/>
      <c r="H79" s="2"/>
      <c r="I79" s="2"/>
      <c r="J79" s="42"/>
      <c r="K79" s="43"/>
      <c r="L79" s="2"/>
      <c r="M79" s="6"/>
      <c r="O79" s="20"/>
      <c r="P79" s="6"/>
      <c r="Q79" s="48"/>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row>
    <row r="80" spans="1:73" s="28" customFormat="1" ht="13.15" hidden="1" x14ac:dyDescent="0.4">
      <c r="A80" s="2"/>
      <c r="B80" s="2"/>
      <c r="C80" s="2"/>
      <c r="D80" s="2"/>
      <c r="E80" s="2"/>
      <c r="F80" s="2"/>
      <c r="G80" s="2"/>
      <c r="H80" s="2"/>
      <c r="I80" s="2"/>
      <c r="J80" s="42"/>
      <c r="K80" s="43"/>
      <c r="L80" s="2"/>
      <c r="M80" s="6"/>
      <c r="O80" s="20"/>
      <c r="P80" s="6"/>
      <c r="Q80" s="48"/>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row>
    <row r="81" spans="1:73" s="28" customFormat="1" ht="13.15" hidden="1" x14ac:dyDescent="0.4">
      <c r="A81" s="6" t="s">
        <v>6</v>
      </c>
      <c r="B81" s="6"/>
      <c r="C81" s="7">
        <f>'[1]SUMMARY 2021-22'!$C$2</f>
        <v>44651</v>
      </c>
      <c r="D81" s="2"/>
      <c r="E81" s="2"/>
      <c r="F81" s="2"/>
      <c r="G81" s="2"/>
      <c r="H81" s="2"/>
      <c r="I81" s="2"/>
      <c r="J81" s="42"/>
      <c r="K81" s="43"/>
      <c r="L81" s="2"/>
      <c r="M81" s="6"/>
      <c r="O81" s="20"/>
      <c r="P81" s="6"/>
      <c r="Q81" s="48"/>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spans="1:73" s="28" customFormat="1" ht="12.75" hidden="1" customHeight="1" x14ac:dyDescent="0.35">
      <c r="A82" s="47" t="s">
        <v>7</v>
      </c>
      <c r="B82" s="47"/>
      <c r="C82" s="47"/>
      <c r="D82" s="47"/>
      <c r="E82" s="47"/>
      <c r="F82" s="47"/>
      <c r="G82" s="47"/>
      <c r="H82" s="47"/>
      <c r="I82" s="47"/>
      <c r="J82" s="47"/>
      <c r="K82" s="47"/>
      <c r="L82" s="47"/>
      <c r="M82" s="6"/>
      <c r="O82" s="20"/>
      <c r="P82" s="6"/>
      <c r="Q82" s="48"/>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spans="1:73" s="28" customFormat="1" ht="13.15" hidden="1" x14ac:dyDescent="0.4">
      <c r="A83" s="2"/>
      <c r="B83" s="2"/>
      <c r="C83" s="2"/>
      <c r="D83" s="2"/>
      <c r="E83" s="2"/>
      <c r="F83" s="2"/>
      <c r="G83" s="2"/>
      <c r="H83" s="2"/>
      <c r="I83" s="2"/>
      <c r="J83" s="42"/>
      <c r="K83" s="43"/>
      <c r="L83" s="2"/>
      <c r="M83" s="6"/>
      <c r="O83" s="20"/>
      <c r="P83" s="6"/>
      <c r="Q83" s="48"/>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row>
    <row r="84" spans="1:73" s="28" customFormat="1" ht="39.4" hidden="1" x14ac:dyDescent="0.4">
      <c r="A84" s="12" t="s">
        <v>8</v>
      </c>
      <c r="B84" s="12" t="s">
        <v>9</v>
      </c>
      <c r="C84" s="12" t="s">
        <v>10</v>
      </c>
      <c r="D84" s="12" t="s">
        <v>11</v>
      </c>
      <c r="E84" s="12"/>
      <c r="F84" s="12" t="s">
        <v>12</v>
      </c>
      <c r="G84" s="12"/>
      <c r="H84" s="12" t="s">
        <v>13</v>
      </c>
      <c r="I84" s="13"/>
      <c r="J84" s="44" t="s">
        <v>14</v>
      </c>
      <c r="K84" s="44" t="s">
        <v>15</v>
      </c>
      <c r="L84" s="44" t="s">
        <v>16</v>
      </c>
      <c r="M84" s="6"/>
      <c r="O84" s="20"/>
      <c r="P84" s="6"/>
      <c r="Q84" s="48"/>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row>
    <row r="85" spans="1:73" ht="13.15" hidden="1" x14ac:dyDescent="0.4">
      <c r="A85" s="6"/>
      <c r="B85" s="6"/>
      <c r="C85" s="6"/>
      <c r="D85" s="6"/>
      <c r="E85" s="6">
        <v>914.85</v>
      </c>
      <c r="F85" s="6"/>
      <c r="G85" s="10"/>
      <c r="H85" s="2">
        <f t="shared" ref="H85:H87" si="3">SUM(A85:F85)</f>
        <v>914.85</v>
      </c>
      <c r="I85" s="10"/>
      <c r="J85" s="57" t="s">
        <v>44</v>
      </c>
      <c r="K85" s="58">
        <v>44468</v>
      </c>
      <c r="L85" s="59" t="s">
        <v>45</v>
      </c>
      <c r="M85" s="6"/>
    </row>
    <row r="86" spans="1:73" ht="13.15" hidden="1" x14ac:dyDescent="0.4">
      <c r="A86" s="6"/>
      <c r="B86" s="6"/>
      <c r="C86" s="6"/>
      <c r="D86" s="6"/>
      <c r="E86" s="6"/>
      <c r="F86" s="6">
        <v>82.5</v>
      </c>
      <c r="G86" s="10"/>
      <c r="H86" s="2">
        <f t="shared" si="3"/>
        <v>82.5</v>
      </c>
      <c r="I86" s="10"/>
      <c r="J86" s="57" t="s">
        <v>44</v>
      </c>
      <c r="K86" s="58">
        <v>44464</v>
      </c>
      <c r="L86" s="60" t="s">
        <v>46</v>
      </c>
      <c r="M86" s="6"/>
    </row>
    <row r="87" spans="1:73" ht="13.15" hidden="1" x14ac:dyDescent="0.4">
      <c r="A87" s="6"/>
      <c r="B87" s="6"/>
      <c r="C87" s="6">
        <v>30.23</v>
      </c>
      <c r="D87" s="6"/>
      <c r="E87" s="6"/>
      <c r="F87" s="6"/>
      <c r="G87" s="10"/>
      <c r="H87" s="2">
        <f t="shared" si="3"/>
        <v>30.23</v>
      </c>
      <c r="I87" s="10"/>
      <c r="J87" s="57" t="s">
        <v>44</v>
      </c>
      <c r="K87" s="58">
        <v>44464</v>
      </c>
      <c r="L87" s="20" t="s">
        <v>47</v>
      </c>
      <c r="M87" s="6"/>
    </row>
    <row r="88" spans="1:73" s="28" customFormat="1" ht="13.5" hidden="1" thickBot="1" x14ac:dyDescent="0.45">
      <c r="A88" s="29">
        <f t="shared" ref="A88:H88" si="4">SUM(A85:A87)</f>
        <v>0</v>
      </c>
      <c r="B88" s="29">
        <f t="shared" si="4"/>
        <v>0</v>
      </c>
      <c r="C88" s="29">
        <f t="shared" si="4"/>
        <v>30.23</v>
      </c>
      <c r="D88" s="29">
        <f t="shared" si="4"/>
        <v>0</v>
      </c>
      <c r="E88" s="29">
        <f t="shared" si="4"/>
        <v>914.85</v>
      </c>
      <c r="F88" s="29">
        <f t="shared" si="4"/>
        <v>82.5</v>
      </c>
      <c r="G88" s="29">
        <f t="shared" si="4"/>
        <v>0</v>
      </c>
      <c r="H88" s="29">
        <f t="shared" si="4"/>
        <v>1027.58</v>
      </c>
      <c r="I88" s="13"/>
      <c r="J88" s="39"/>
      <c r="K88" s="40"/>
      <c r="L88" s="6"/>
      <c r="M88" s="6"/>
      <c r="N88" s="6"/>
      <c r="O88" s="20"/>
      <c r="P88" s="6"/>
      <c r="Q88" s="48"/>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row>
    <row r="89" spans="1:73" s="10" customFormat="1" ht="13.15" hidden="1" x14ac:dyDescent="0.35">
      <c r="H89" s="35"/>
      <c r="K89" s="36"/>
      <c r="L89" s="37"/>
    </row>
    <row r="90" spans="1:73" s="10" customFormat="1" ht="13.15" hidden="1" x14ac:dyDescent="0.35">
      <c r="H90" s="35"/>
      <c r="K90" s="36"/>
      <c r="L90" s="37"/>
    </row>
    <row r="91" spans="1:73" s="28" customFormat="1" ht="13.15" hidden="1" x14ac:dyDescent="0.4">
      <c r="A91" s="61" t="s">
        <v>0</v>
      </c>
      <c r="B91" s="61"/>
      <c r="C91" s="61"/>
      <c r="D91" s="61"/>
      <c r="E91" s="61"/>
      <c r="F91" s="6"/>
      <c r="G91" s="6"/>
      <c r="H91" s="2"/>
      <c r="I91" s="6"/>
      <c r="J91" s="39"/>
      <c r="K91" s="40"/>
      <c r="L91" s="6"/>
      <c r="M91" s="6"/>
      <c r="N91" s="6"/>
      <c r="O91" s="20"/>
      <c r="P91" s="6"/>
      <c r="Q91" s="48"/>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row>
    <row r="92" spans="1:73" s="28" customFormat="1" ht="13.15" hidden="1" x14ac:dyDescent="0.4">
      <c r="A92" s="62" t="s">
        <v>2</v>
      </c>
      <c r="B92" s="61"/>
      <c r="C92" s="61"/>
      <c r="D92" s="62"/>
      <c r="E92" s="62"/>
      <c r="F92" s="6"/>
      <c r="G92" s="2"/>
      <c r="H92" s="2"/>
      <c r="I92" s="2"/>
      <c r="J92" s="42"/>
      <c r="K92" s="43"/>
      <c r="L92" s="2"/>
      <c r="M92" s="6"/>
      <c r="N92" s="6"/>
      <c r="O92" s="20"/>
      <c r="P92" s="6"/>
      <c r="Q92" s="48"/>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s="28" customFormat="1" ht="13.15" hidden="1" x14ac:dyDescent="0.4">
      <c r="A93" s="61" t="s">
        <v>48</v>
      </c>
      <c r="B93" s="61"/>
      <c r="C93" s="61"/>
      <c r="D93" s="61"/>
      <c r="E93" s="61"/>
      <c r="F93" s="6"/>
      <c r="G93" s="2"/>
      <c r="H93" s="2"/>
      <c r="I93" s="2"/>
      <c r="J93" s="42"/>
      <c r="K93" s="43"/>
      <c r="L93" s="2"/>
      <c r="M93" s="6"/>
      <c r="N93" s="6"/>
      <c r="O93" s="20"/>
      <c r="P93" s="6"/>
      <c r="Q93" s="48"/>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spans="1:73" s="28" customFormat="1" ht="13.15" hidden="1" x14ac:dyDescent="0.4">
      <c r="A94" s="2"/>
      <c r="B94" s="2"/>
      <c r="C94" s="2"/>
      <c r="D94" s="2"/>
      <c r="E94" s="2"/>
      <c r="F94" s="2"/>
      <c r="G94" s="2"/>
      <c r="H94" s="2"/>
      <c r="I94" s="2"/>
      <c r="J94" s="42"/>
      <c r="K94" s="43"/>
      <c r="L94" s="2"/>
      <c r="M94" s="6"/>
      <c r="N94" s="6"/>
      <c r="O94" s="20"/>
      <c r="P94" s="6"/>
      <c r="Q94" s="48"/>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spans="1:73" s="28" customFormat="1" ht="13.15" hidden="1" x14ac:dyDescent="0.4">
      <c r="A95" s="6" t="s">
        <v>6</v>
      </c>
      <c r="B95" s="6"/>
      <c r="C95" s="7">
        <f>'[1]SUMMARY 2022-23'!C2</f>
        <v>45016</v>
      </c>
      <c r="D95" s="2"/>
      <c r="E95" s="2"/>
      <c r="F95" s="2"/>
      <c r="G95" s="2"/>
      <c r="H95" s="2"/>
      <c r="I95" s="2"/>
      <c r="J95" s="42"/>
      <c r="K95" s="43"/>
      <c r="L95" s="2"/>
      <c r="M95" s="6"/>
      <c r="N95" s="6"/>
      <c r="O95" s="20"/>
      <c r="P95" s="6"/>
      <c r="Q95" s="48"/>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s="28" customFormat="1" ht="12.75" hidden="1" customHeight="1" x14ac:dyDescent="0.35">
      <c r="A96" s="47" t="s">
        <v>7</v>
      </c>
      <c r="B96" s="47"/>
      <c r="C96" s="47"/>
      <c r="D96" s="47"/>
      <c r="E96" s="47"/>
      <c r="F96" s="47"/>
      <c r="G96" s="47"/>
      <c r="H96" s="47"/>
      <c r="I96" s="47"/>
      <c r="J96" s="47"/>
      <c r="K96" s="47"/>
      <c r="L96" s="47"/>
      <c r="M96" s="6"/>
      <c r="N96" s="6"/>
      <c r="O96" s="20"/>
      <c r="P96" s="6"/>
      <c r="Q96" s="48"/>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s="28" customFormat="1" ht="13.15" hidden="1" x14ac:dyDescent="0.4">
      <c r="A97" s="2"/>
      <c r="B97" s="2"/>
      <c r="C97" s="2"/>
      <c r="D97" s="2"/>
      <c r="E97" s="2"/>
      <c r="F97" s="2"/>
      <c r="G97" s="2"/>
      <c r="H97" s="2"/>
      <c r="I97" s="2"/>
      <c r="J97" s="42"/>
      <c r="K97" s="43"/>
      <c r="L97" s="2"/>
      <c r="M97" s="6"/>
      <c r="N97" s="6"/>
      <c r="O97" s="20"/>
      <c r="P97" s="6"/>
      <c r="Q97" s="48"/>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s="28" customFormat="1" ht="39.4" hidden="1" x14ac:dyDescent="0.4">
      <c r="A98" s="12" t="s">
        <v>8</v>
      </c>
      <c r="B98" s="12" t="s">
        <v>9</v>
      </c>
      <c r="C98" s="12" t="s">
        <v>10</v>
      </c>
      <c r="D98" s="12" t="s">
        <v>11</v>
      </c>
      <c r="E98" s="12" t="s">
        <v>49</v>
      </c>
      <c r="F98" s="12" t="s">
        <v>12</v>
      </c>
      <c r="G98" s="12"/>
      <c r="H98" s="12" t="s">
        <v>13</v>
      </c>
      <c r="I98" s="13"/>
      <c r="J98" s="44" t="s">
        <v>14</v>
      </c>
      <c r="K98" s="44" t="s">
        <v>15</v>
      </c>
      <c r="L98" s="44" t="s">
        <v>16</v>
      </c>
      <c r="M98" s="6"/>
      <c r="N98" s="6"/>
      <c r="O98" s="20"/>
      <c r="P98" s="6"/>
      <c r="Q98" s="48"/>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spans="1:73" s="28" customFormat="1" ht="23.25" hidden="1" customHeight="1" x14ac:dyDescent="0.4">
      <c r="A99" s="6"/>
      <c r="B99" s="6"/>
      <c r="C99" s="6"/>
      <c r="D99" s="6">
        <v>254.76</v>
      </c>
      <c r="E99" s="6"/>
      <c r="F99" s="6"/>
      <c r="G99" s="6"/>
      <c r="H99" s="2">
        <f t="shared" ref="H99" si="5">SUM(A99:F99)</f>
        <v>254.76</v>
      </c>
      <c r="I99" s="6"/>
      <c r="J99" s="49" t="s">
        <v>50</v>
      </c>
      <c r="K99" s="40">
        <v>44689</v>
      </c>
      <c r="L99" s="20" t="s">
        <v>51</v>
      </c>
      <c r="M99" s="6"/>
      <c r="N99" s="6"/>
      <c r="O99" s="20"/>
      <c r="P99" s="6"/>
      <c r="Q99" s="48"/>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row>
    <row r="100" spans="1:73" s="28" customFormat="1" ht="32.25" hidden="1" customHeight="1" x14ac:dyDescent="0.4">
      <c r="A100" s="6"/>
      <c r="B100" s="6"/>
      <c r="C100" s="6"/>
      <c r="D100" s="6"/>
      <c r="E100" s="6">
        <v>562.23</v>
      </c>
      <c r="F100" s="6"/>
      <c r="G100" s="6"/>
      <c r="H100" s="2">
        <f>SUM(A100:F100)</f>
        <v>562.23</v>
      </c>
      <c r="I100" s="6"/>
      <c r="J100" s="49" t="s">
        <v>52</v>
      </c>
      <c r="K100" s="40">
        <v>44691</v>
      </c>
      <c r="L100" s="47" t="s">
        <v>53</v>
      </c>
      <c r="M100" s="6"/>
      <c r="N100" s="6"/>
      <c r="O100" s="63" t="s">
        <v>54</v>
      </c>
      <c r="P100" s="6"/>
      <c r="Q100" s="48"/>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spans="1:73" s="28" customFormat="1" ht="23.65" hidden="1" customHeight="1" x14ac:dyDescent="0.4">
      <c r="A101" s="6"/>
      <c r="B101" s="6"/>
      <c r="C101" s="6"/>
      <c r="D101" s="6"/>
      <c r="E101" s="6"/>
      <c r="F101" s="6">
        <v>14</v>
      </c>
      <c r="G101" s="6"/>
      <c r="H101" s="2">
        <f t="shared" ref="H101" si="6">SUM(A101:F101)</f>
        <v>14</v>
      </c>
      <c r="I101" s="6"/>
      <c r="J101" s="49" t="s">
        <v>55</v>
      </c>
      <c r="K101" s="40">
        <v>44691</v>
      </c>
      <c r="L101" s="47" t="s">
        <v>56</v>
      </c>
      <c r="M101" s="6"/>
      <c r="N101" s="6"/>
      <c r="O101" s="64">
        <f>383.7/6</f>
        <v>63.949999999999996</v>
      </c>
      <c r="P101" s="6"/>
      <c r="Q101" s="48"/>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spans="1:73" ht="30" hidden="1" customHeight="1" x14ac:dyDescent="0.4">
      <c r="A102" s="65"/>
      <c r="B102" s="65"/>
      <c r="C102" s="65">
        <v>207.9</v>
      </c>
      <c r="D102" s="65"/>
      <c r="E102" s="65"/>
      <c r="F102" s="65"/>
      <c r="G102" s="65"/>
      <c r="H102" s="66">
        <f>SUM(A102:F102)</f>
        <v>207.9</v>
      </c>
      <c r="I102" s="65"/>
      <c r="J102" s="49" t="s">
        <v>57</v>
      </c>
      <c r="K102" s="67">
        <v>44698</v>
      </c>
      <c r="L102" s="47" t="s">
        <v>58</v>
      </c>
      <c r="M102" s="54"/>
      <c r="V102" s="6"/>
      <c r="W102" s="6"/>
      <c r="X102" s="6"/>
      <c r="Y102" s="6"/>
      <c r="Z102" s="6"/>
      <c r="AA102" s="6"/>
    </row>
    <row r="103" spans="1:73" s="28" customFormat="1" ht="22.5" hidden="1" customHeight="1" x14ac:dyDescent="0.4">
      <c r="A103" s="6"/>
      <c r="B103" s="6"/>
      <c r="C103" s="6">
        <v>11.6</v>
      </c>
      <c r="D103" s="6"/>
      <c r="E103" s="6"/>
      <c r="F103" s="6"/>
      <c r="G103" s="6"/>
      <c r="H103" s="2">
        <f t="shared" ref="H103:H104" si="7">SUM(A103:F103)</f>
        <v>11.6</v>
      </c>
      <c r="I103" s="6"/>
      <c r="J103" s="49" t="s">
        <v>59</v>
      </c>
      <c r="K103" s="40">
        <v>44763</v>
      </c>
      <c r="L103" s="47" t="s">
        <v>60</v>
      </c>
      <c r="M103" s="6"/>
      <c r="N103" s="6"/>
      <c r="O103" s="20"/>
      <c r="P103" s="6"/>
      <c r="Q103" s="48"/>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spans="1:73" s="28" customFormat="1" ht="13.15" hidden="1" x14ac:dyDescent="0.4">
      <c r="A104" s="6"/>
      <c r="B104" s="6"/>
      <c r="C104" s="6"/>
      <c r="D104" s="6"/>
      <c r="E104" s="6"/>
      <c r="F104" s="6"/>
      <c r="G104" s="6"/>
      <c r="H104" s="2">
        <f t="shared" si="7"/>
        <v>0</v>
      </c>
      <c r="I104" s="6"/>
      <c r="J104" s="57"/>
      <c r="K104" s="68"/>
      <c r="L104" s="20"/>
      <c r="M104" s="6"/>
      <c r="N104" s="6"/>
      <c r="O104" s="20"/>
      <c r="P104" s="6"/>
      <c r="Q104" s="48"/>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spans="1:73" s="28" customFormat="1" ht="13.15" hidden="1" x14ac:dyDescent="0.4">
      <c r="A105" s="6"/>
      <c r="B105" s="6"/>
      <c r="C105" s="6"/>
      <c r="D105" s="6"/>
      <c r="E105" s="6"/>
      <c r="F105" s="6"/>
      <c r="G105" s="6"/>
      <c r="H105" s="2">
        <f>SUM(A105:F105)</f>
        <v>0</v>
      </c>
      <c r="I105" s="6"/>
      <c r="J105" s="57"/>
      <c r="K105" s="68"/>
      <c r="L105" s="20"/>
      <c r="M105" s="6"/>
      <c r="N105" s="6"/>
      <c r="O105" s="20"/>
      <c r="P105" s="6"/>
      <c r="Q105" s="48"/>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spans="1:73" s="28" customFormat="1" ht="13.5" hidden="1" thickBot="1" x14ac:dyDescent="0.45">
      <c r="A106" s="29">
        <f t="shared" ref="A106:F106" si="8">SUM(A99:A105)</f>
        <v>0</v>
      </c>
      <c r="B106" s="29">
        <f t="shared" si="8"/>
        <v>0</v>
      </c>
      <c r="C106" s="29">
        <f t="shared" si="8"/>
        <v>219.5</v>
      </c>
      <c r="D106" s="29">
        <f t="shared" si="8"/>
        <v>254.76</v>
      </c>
      <c r="E106" s="29">
        <f t="shared" si="8"/>
        <v>562.23</v>
      </c>
      <c r="F106" s="29">
        <f t="shared" si="8"/>
        <v>14</v>
      </c>
      <c r="G106" s="29"/>
      <c r="H106" s="29">
        <f>SUM(H99:H105)</f>
        <v>1050.49</v>
      </c>
      <c r="I106" s="13"/>
      <c r="J106" s="39"/>
      <c r="K106" s="40"/>
      <c r="L106" s="6"/>
      <c r="M106" s="6"/>
      <c r="N106" s="6"/>
      <c r="O106" s="20"/>
      <c r="P106" s="6"/>
      <c r="Q106" s="48"/>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spans="1:73" ht="30" hidden="1" customHeight="1" x14ac:dyDescent="0.35">
      <c r="A107" s="10"/>
      <c r="B107" s="10"/>
      <c r="C107" s="10"/>
      <c r="D107" s="10"/>
      <c r="E107" s="10"/>
      <c r="F107" s="10"/>
      <c r="G107" s="10"/>
      <c r="H107" s="35"/>
      <c r="I107" s="10"/>
      <c r="J107" s="10"/>
      <c r="K107" s="36"/>
      <c r="L107" s="37"/>
      <c r="N107" s="10"/>
      <c r="O107" s="10"/>
      <c r="P107" s="10"/>
    </row>
    <row r="108" spans="1:73" s="28" customFormat="1" ht="13.15" x14ac:dyDescent="0.4">
      <c r="A108" s="69" t="s">
        <v>0</v>
      </c>
      <c r="B108" s="69"/>
      <c r="C108" s="69"/>
      <c r="D108" s="69"/>
      <c r="E108" s="69"/>
      <c r="F108" s="6"/>
      <c r="G108" s="6"/>
      <c r="H108" s="2"/>
      <c r="I108" s="6"/>
      <c r="J108" s="39"/>
      <c r="K108" s="40"/>
      <c r="L108" s="6"/>
      <c r="M108" s="6"/>
      <c r="N108" s="6"/>
      <c r="O108" s="20"/>
      <c r="P108" s="6"/>
      <c r="Q108" s="48"/>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s="28" customFormat="1" ht="13.15" x14ac:dyDescent="0.4">
      <c r="A109" s="70" t="s">
        <v>2</v>
      </c>
      <c r="B109" s="69"/>
      <c r="C109" s="69"/>
      <c r="D109" s="70"/>
      <c r="E109" s="70"/>
      <c r="F109" s="6"/>
      <c r="G109" s="2"/>
      <c r="H109" s="2"/>
      <c r="I109" s="2"/>
      <c r="J109" s="42"/>
      <c r="K109" s="43"/>
      <c r="L109" s="2"/>
      <c r="M109" s="6"/>
      <c r="N109" s="6"/>
      <c r="O109" s="20"/>
      <c r="P109" s="6"/>
      <c r="Q109" s="48"/>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spans="1:73" s="28" customFormat="1" ht="13.15" x14ac:dyDescent="0.4">
      <c r="A110" s="69" t="s">
        <v>61</v>
      </c>
      <c r="B110" s="69"/>
      <c r="C110" s="69"/>
      <c r="D110" s="69"/>
      <c r="E110" s="69"/>
      <c r="F110" s="6"/>
      <c r="G110" s="2"/>
      <c r="H110" s="2"/>
      <c r="I110" s="2"/>
      <c r="J110" s="42"/>
      <c r="K110" s="43"/>
      <c r="L110" s="2"/>
      <c r="M110" s="6"/>
      <c r="N110" s="6"/>
      <c r="O110" s="20"/>
      <c r="P110" s="6"/>
      <c r="Q110" s="48"/>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s="28" customFormat="1" ht="13.15" x14ac:dyDescent="0.4">
      <c r="A111" s="2"/>
      <c r="B111" s="2"/>
      <c r="C111" s="2"/>
      <c r="D111" s="2"/>
      <c r="E111" s="2"/>
      <c r="F111" s="2"/>
      <c r="G111" s="2"/>
      <c r="H111" s="2"/>
      <c r="I111" s="2"/>
      <c r="J111" s="42"/>
      <c r="K111" s="43"/>
      <c r="L111" s="2"/>
      <c r="M111" s="6"/>
      <c r="N111" s="6"/>
      <c r="O111" s="20"/>
      <c r="P111" s="6"/>
      <c r="Q111" s="48"/>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spans="1:73" s="28" customFormat="1" ht="13.15" x14ac:dyDescent="0.4">
      <c r="A112" s="6" t="s">
        <v>6</v>
      </c>
      <c r="B112" s="6"/>
      <c r="C112" s="7">
        <f>'[1]SUMMARY 2023-24'!D2</f>
        <v>45169</v>
      </c>
      <c r="D112" s="2"/>
      <c r="E112" s="2"/>
      <c r="F112" s="2"/>
      <c r="G112" s="2"/>
      <c r="H112" s="2"/>
      <c r="I112" s="2"/>
      <c r="J112" s="42"/>
      <c r="K112" s="43"/>
      <c r="L112" s="2"/>
      <c r="M112" s="6"/>
      <c r="N112" s="6"/>
      <c r="O112" s="20"/>
      <c r="P112" s="6"/>
      <c r="Q112" s="48"/>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spans="1:73" s="28" customFormat="1" ht="12.75" x14ac:dyDescent="0.35">
      <c r="A113" s="72" t="s">
        <v>7</v>
      </c>
      <c r="B113" s="72"/>
      <c r="C113" s="72"/>
      <c r="D113" s="72"/>
      <c r="E113" s="72"/>
      <c r="F113" s="72"/>
      <c r="G113" s="72"/>
      <c r="H113" s="72"/>
      <c r="I113" s="72"/>
      <c r="J113" s="72"/>
      <c r="K113" s="72"/>
      <c r="L113" s="72"/>
      <c r="M113" s="6"/>
      <c r="N113" s="6"/>
      <c r="O113" s="20"/>
      <c r="P113" s="6"/>
      <c r="Q113" s="48"/>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spans="1:73" s="28" customFormat="1" ht="13.15" x14ac:dyDescent="0.4">
      <c r="A114" s="2"/>
      <c r="B114" s="2"/>
      <c r="C114" s="2"/>
      <c r="D114" s="2"/>
      <c r="E114" s="2"/>
      <c r="F114" s="2"/>
      <c r="G114" s="2"/>
      <c r="H114" s="2"/>
      <c r="I114" s="2"/>
      <c r="J114" s="42"/>
      <c r="K114" s="43"/>
      <c r="L114" s="2"/>
      <c r="M114" s="6"/>
      <c r="N114" s="6"/>
      <c r="O114" s="20"/>
      <c r="P114" s="6"/>
      <c r="Q114" s="48"/>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s="28" customFormat="1" ht="39.4" x14ac:dyDescent="0.4">
      <c r="A115" s="12" t="s">
        <v>8</v>
      </c>
      <c r="B115" s="12" t="s">
        <v>9</v>
      </c>
      <c r="C115" s="12" t="s">
        <v>10</v>
      </c>
      <c r="D115" s="12" t="s">
        <v>11</v>
      </c>
      <c r="E115" s="12" t="s">
        <v>49</v>
      </c>
      <c r="F115" s="12" t="s">
        <v>12</v>
      </c>
      <c r="G115" s="12"/>
      <c r="H115" s="12" t="s">
        <v>13</v>
      </c>
      <c r="I115" s="13"/>
      <c r="J115" s="44" t="s">
        <v>14</v>
      </c>
      <c r="K115" s="44" t="s">
        <v>15</v>
      </c>
      <c r="L115" s="44" t="s">
        <v>16</v>
      </c>
      <c r="M115" s="6"/>
      <c r="N115" s="6"/>
      <c r="O115" s="20"/>
      <c r="P115" s="6"/>
      <c r="Q115" s="48"/>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ht="42.4" customHeight="1" x14ac:dyDescent="0.4">
      <c r="A116" s="65"/>
      <c r="B116" s="65"/>
      <c r="C116" s="65">
        <v>322.2</v>
      </c>
      <c r="D116" s="65"/>
      <c r="E116" s="65"/>
      <c r="F116" s="65"/>
      <c r="G116" s="65"/>
      <c r="H116" s="66">
        <f>SUM(A116:F116)</f>
        <v>322.2</v>
      </c>
      <c r="I116" s="65"/>
      <c r="J116" s="49" t="s">
        <v>62</v>
      </c>
      <c r="K116" s="67">
        <v>45061</v>
      </c>
      <c r="L116" s="71" t="s">
        <v>63</v>
      </c>
      <c r="M116" s="54"/>
      <c r="Q116" s="11"/>
      <c r="R116" s="11"/>
      <c r="S116" s="11"/>
      <c r="T116" s="11"/>
      <c r="U116" s="11"/>
      <c r="V116" s="28"/>
      <c r="W116" s="28"/>
      <c r="X116" s="28"/>
      <c r="Y116" s="28"/>
      <c r="Z116" s="28"/>
      <c r="AA116" s="28"/>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row>
    <row r="117" spans="1:73" s="28" customFormat="1" ht="26.45" customHeight="1" x14ac:dyDescent="0.4">
      <c r="A117" s="6"/>
      <c r="B117" s="6"/>
      <c r="C117" s="6"/>
      <c r="D117" s="6"/>
      <c r="E117" s="6">
        <v>229</v>
      </c>
      <c r="F117" s="6"/>
      <c r="G117" s="6"/>
      <c r="H117" s="2">
        <f>SUM(A117:F117)</f>
        <v>229</v>
      </c>
      <c r="I117" s="6"/>
      <c r="J117" s="49" t="s">
        <v>64</v>
      </c>
      <c r="K117" s="67">
        <v>45061</v>
      </c>
      <c r="L117" s="71" t="s">
        <v>65</v>
      </c>
      <c r="M117" s="6"/>
      <c r="N117" s="6"/>
      <c r="O117" s="63" t="s">
        <v>54</v>
      </c>
      <c r="P117" s="6"/>
      <c r="Q117" s="48"/>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spans="1:73" s="28" customFormat="1" ht="36" customHeight="1" x14ac:dyDescent="0.4">
      <c r="A118" s="6"/>
      <c r="B118" s="6"/>
      <c r="C118" s="6"/>
      <c r="D118" s="6"/>
      <c r="E118" s="6">
        <v>293</v>
      </c>
      <c r="F118" s="6"/>
      <c r="G118" s="6"/>
      <c r="H118" s="2">
        <f t="shared" ref="H118" si="9">SUM(A118:F118)</f>
        <v>293</v>
      </c>
      <c r="I118" s="6"/>
      <c r="J118" s="49" t="s">
        <v>64</v>
      </c>
      <c r="K118" s="40">
        <v>45071</v>
      </c>
      <c r="L118" s="71" t="s">
        <v>66</v>
      </c>
      <c r="M118" s="6"/>
      <c r="N118" s="6"/>
      <c r="O118" s="64">
        <f>383.7/6</f>
        <v>63.949999999999996</v>
      </c>
      <c r="P118" s="6"/>
      <c r="Q118" s="48"/>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row>
    <row r="119" spans="1:73" ht="13.15" x14ac:dyDescent="0.4">
      <c r="A119" s="65"/>
      <c r="B119" s="65"/>
      <c r="C119" s="65"/>
      <c r="D119" s="65"/>
      <c r="E119" s="65"/>
      <c r="F119" s="65"/>
      <c r="G119" s="65"/>
      <c r="H119" s="66">
        <f>SUM(A119:F119)</f>
        <v>0</v>
      </c>
      <c r="I119" s="65"/>
      <c r="J119" s="49"/>
      <c r="K119" s="67"/>
      <c r="L119" s="47"/>
      <c r="M119" s="54"/>
      <c r="V119" s="6"/>
      <c r="W119" s="6"/>
      <c r="X119" s="6"/>
      <c r="Y119" s="6"/>
      <c r="Z119" s="6"/>
      <c r="AA119" s="6"/>
    </row>
    <row r="120" spans="1:73" s="28" customFormat="1" ht="13.15" x14ac:dyDescent="0.4">
      <c r="A120" s="6"/>
      <c r="B120" s="6"/>
      <c r="C120" s="6"/>
      <c r="D120" s="6"/>
      <c r="E120" s="6"/>
      <c r="F120" s="6"/>
      <c r="G120" s="6"/>
      <c r="H120" s="2">
        <f t="shared" ref="H120:H121" si="10">SUM(A120:F120)</f>
        <v>0</v>
      </c>
      <c r="I120" s="6"/>
      <c r="J120" s="49"/>
      <c r="K120" s="40"/>
      <c r="L120" s="47"/>
      <c r="M120" s="6"/>
      <c r="N120" s="6"/>
      <c r="O120" s="20"/>
      <c r="P120" s="6"/>
      <c r="Q120" s="48"/>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spans="1:73" s="28" customFormat="1" ht="13.15" x14ac:dyDescent="0.4">
      <c r="A121" s="6"/>
      <c r="B121" s="6"/>
      <c r="C121" s="6"/>
      <c r="D121" s="6"/>
      <c r="E121" s="6"/>
      <c r="F121" s="6"/>
      <c r="G121" s="6"/>
      <c r="H121" s="2">
        <f t="shared" si="10"/>
        <v>0</v>
      </c>
      <c r="I121" s="6"/>
      <c r="J121" s="57"/>
      <c r="K121" s="58"/>
      <c r="L121" s="20"/>
      <c r="M121" s="6"/>
      <c r="N121" s="6"/>
      <c r="O121" s="20"/>
      <c r="P121" s="6"/>
      <c r="Q121" s="48"/>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spans="1:73" s="28" customFormat="1" ht="13.15" x14ac:dyDescent="0.4">
      <c r="A122" s="6"/>
      <c r="B122" s="6"/>
      <c r="C122" s="6"/>
      <c r="D122" s="6"/>
      <c r="E122" s="6"/>
      <c r="F122" s="6"/>
      <c r="G122" s="6"/>
      <c r="H122" s="2">
        <f>SUM(A122:F122)</f>
        <v>0</v>
      </c>
      <c r="I122" s="6"/>
      <c r="J122" s="57"/>
      <c r="K122" s="58"/>
      <c r="L122" s="20"/>
      <c r="M122" s="6"/>
      <c r="N122" s="6"/>
      <c r="O122" s="20"/>
      <c r="P122" s="6"/>
      <c r="Q122" s="48"/>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row>
    <row r="123" spans="1:73" s="28" customFormat="1" ht="16.5" customHeight="1" thickBot="1" x14ac:dyDescent="0.45">
      <c r="A123" s="29">
        <f t="shared" ref="A123:F123" si="11">SUM(A116:A122)</f>
        <v>0</v>
      </c>
      <c r="B123" s="29">
        <f t="shared" si="11"/>
        <v>0</v>
      </c>
      <c r="C123" s="29">
        <f t="shared" si="11"/>
        <v>322.2</v>
      </c>
      <c r="D123" s="29">
        <f t="shared" si="11"/>
        <v>0</v>
      </c>
      <c r="E123" s="29">
        <f t="shared" si="11"/>
        <v>522</v>
      </c>
      <c r="F123" s="29">
        <f t="shared" si="11"/>
        <v>0</v>
      </c>
      <c r="G123" s="29"/>
      <c r="H123" s="29">
        <f>SUM(H116:H122)</f>
        <v>844.2</v>
      </c>
      <c r="I123" s="13"/>
      <c r="J123" s="39"/>
      <c r="K123" s="40"/>
      <c r="L123" s="6"/>
      <c r="M123" s="6"/>
      <c r="N123" s="6"/>
      <c r="O123" s="20"/>
      <c r="P123" s="6"/>
      <c r="Q123" s="48"/>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row>
  </sheetData>
  <pageMargins left="0.39370078740157483" right="0" top="0.39370078740157483" bottom="0.78740157480314965"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Agrawal R</vt:lpstr>
      <vt:lpstr>'Agrawal R'!Print_Area</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Hockenhull</dc:creator>
  <cp:lastModifiedBy>Monika</cp:lastModifiedBy>
  <dcterms:created xsi:type="dcterms:W3CDTF">2023-11-02T10:18:05Z</dcterms:created>
  <dcterms:modified xsi:type="dcterms:W3CDTF">2023-11-02T10:31:15Z</dcterms:modified>
</cp:coreProperties>
</file>