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greaterlondonauthority.sharepoint.com/sites/HL_HOU_Programme/Shared Documents/General/AHP/MHCLG Quarterly Reports/2025-26/Quarter 3/Data for publishing/"/>
    </mc:Choice>
  </mc:AlternateContent>
  <xr:revisionPtr revIDLastSave="56" documentId="14_{3E445634-30E6-4A35-B896-F8CE0A419EC3}" xr6:coauthVersionLast="47" xr6:coauthVersionMax="47" xr10:uidLastSave="{3B3794C7-70FF-484A-82D5-4A07365A050A}"/>
  <bookViews>
    <workbookView xWindow="-98" yWindow="-98" windowWidth="21795" windowHeight="13996" tabRatio="564" activeTab="1" xr2:uid="{7EAFF0BD-F5B3-4A52-8375-EAA6116F7F28}"/>
  </bookViews>
  <sheets>
    <sheet name="Notes" sheetId="19" r:id="rId1"/>
    <sheet name="GLA Council Homes " sheetId="21" r:id="rId2"/>
    <sheet name="GLA Council Homes LA " sheetId="11" r:id="rId3"/>
    <sheet name="GLA Council Homes Bedrooms " sheetId="12" r:id="rId4"/>
  </sheets>
  <definedNames>
    <definedName name="_xlnm._FilterDatabase" localSheetId="2" hidden="1">'GLA Council Homes LA '!$A$5:$R$38</definedName>
    <definedName name="_xlnm.Print_Area" localSheetId="1">'GLA Council Homes '!$A$1:$N$87</definedName>
    <definedName name="_xlnm.Print_Area" localSheetId="3">'GLA Council Homes Bedrooms '!$A$1:$R$15</definedName>
    <definedName name="_xlnm.Print_Area" localSheetId="2">'GLA Council Homes LA '!$B$1:$S$39</definedName>
    <definedName name="_xlnm.Print_Area" localSheetId="0">Notes!$A$1:$B$17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1" l="1"/>
  <c r="H16" i="21"/>
  <c r="I4" i="12"/>
  <c r="G16" i="21" l="1"/>
  <c r="R4" i="12" l="1"/>
  <c r="S4" i="11"/>
  <c r="J4" i="11"/>
  <c r="M16" i="21"/>
  <c r="L16" i="21"/>
  <c r="K16" i="21"/>
  <c r="J16" i="21"/>
  <c r="I16" i="21"/>
  <c r="F16" i="21"/>
  <c r="E16" i="21"/>
  <c r="D16" i="21"/>
  <c r="N15" i="21"/>
  <c r="H15" i="21"/>
  <c r="N14" i="21"/>
  <c r="H14" i="21"/>
  <c r="N13" i="21"/>
  <c r="H13" i="21"/>
  <c r="N11" i="21"/>
  <c r="H11" i="21"/>
  <c r="N10" i="21"/>
  <c r="H10" i="21"/>
  <c r="N8" i="21"/>
  <c r="H8" i="21"/>
  <c r="N7" i="21"/>
  <c r="H7" i="21"/>
  <c r="N16" i="21" l="1"/>
  <c r="J32" i="21"/>
  <c r="I5" i="12"/>
  <c r="K32" i="21" l="1"/>
  <c r="L32" i="21"/>
  <c r="M32" i="21"/>
  <c r="I32" i="21"/>
  <c r="D32" i="21"/>
  <c r="E32" i="21"/>
  <c r="F32" i="21"/>
  <c r="G32" i="21"/>
  <c r="C32" i="21"/>
  <c r="H31" i="21"/>
  <c r="N31" i="21"/>
  <c r="N23" i="21" l="1"/>
  <c r="H23" i="21"/>
  <c r="C49" i="21"/>
  <c r="D49" i="21"/>
  <c r="E49" i="21"/>
  <c r="F49" i="21"/>
  <c r="G49" i="21"/>
  <c r="H64" i="21" l="1"/>
  <c r="H20" i="21"/>
  <c r="H22" i="21"/>
  <c r="H24" i="21"/>
  <c r="H25" i="21"/>
  <c r="H26" i="21"/>
  <c r="H29" i="21"/>
  <c r="H28" i="21"/>
  <c r="H30" i="21"/>
  <c r="R5" i="12"/>
  <c r="N24" i="21"/>
  <c r="N22" i="21"/>
  <c r="N28" i="21"/>
  <c r="R4" i="11"/>
  <c r="I4" i="11" l="1"/>
  <c r="N30" i="21"/>
  <c r="N29" i="21"/>
  <c r="N26" i="21"/>
  <c r="N25" i="21"/>
  <c r="N20" i="21"/>
  <c r="N19" i="21"/>
  <c r="N32" i="21" s="1"/>
  <c r="H19" i="21"/>
  <c r="H32" i="21" s="1"/>
  <c r="J49" i="21" l="1"/>
  <c r="K49" i="21"/>
  <c r="L49" i="21"/>
  <c r="M49" i="21"/>
  <c r="I49" i="21"/>
  <c r="N36" i="21"/>
  <c r="N47" i="21"/>
  <c r="N48" i="21"/>
  <c r="N40" i="21"/>
  <c r="N38" i="21"/>
  <c r="N41" i="21"/>
  <c r="N42" i="21"/>
  <c r="N45" i="21"/>
  <c r="N44" i="21"/>
  <c r="N46" i="21"/>
  <c r="N39" i="21"/>
  <c r="H48" i="21"/>
  <c r="H47" i="21" l="1"/>
  <c r="H36" i="21"/>
  <c r="E78" i="21"/>
  <c r="C78" i="21"/>
  <c r="C81" i="21" s="1"/>
  <c r="C86" i="21"/>
  <c r="C87" i="21" s="1"/>
  <c r="M87" i="21"/>
  <c r="L87" i="21"/>
  <c r="K87" i="21"/>
  <c r="J87" i="21"/>
  <c r="I87" i="21"/>
  <c r="G87" i="21"/>
  <c r="F87" i="21"/>
  <c r="E87" i="21"/>
  <c r="D87" i="21"/>
  <c r="N86" i="21"/>
  <c r="N84" i="21"/>
  <c r="H84" i="21"/>
  <c r="N85" i="21"/>
  <c r="H85" i="21"/>
  <c r="M81" i="21"/>
  <c r="L81" i="21"/>
  <c r="K81" i="21"/>
  <c r="J81" i="21"/>
  <c r="I81" i="21"/>
  <c r="G81" i="21"/>
  <c r="F81" i="21"/>
  <c r="D81" i="21"/>
  <c r="N80" i="21"/>
  <c r="H80" i="21"/>
  <c r="N79" i="21"/>
  <c r="H79" i="21"/>
  <c r="N78" i="21"/>
  <c r="M75" i="21"/>
  <c r="L75" i="21"/>
  <c r="K75" i="21"/>
  <c r="J75" i="21"/>
  <c r="I75" i="21"/>
  <c r="G75" i="21"/>
  <c r="F75" i="21"/>
  <c r="E75" i="21"/>
  <c r="D75" i="21"/>
  <c r="C75" i="21"/>
  <c r="N74" i="21"/>
  <c r="H74" i="21"/>
  <c r="N73" i="21"/>
  <c r="H73" i="21"/>
  <c r="N72" i="21"/>
  <c r="H72" i="21"/>
  <c r="N70" i="21"/>
  <c r="H70" i="21"/>
  <c r="N71" i="21"/>
  <c r="H71" i="21"/>
  <c r="M67" i="21"/>
  <c r="L67" i="21"/>
  <c r="K67" i="21"/>
  <c r="J67" i="21"/>
  <c r="I67" i="21"/>
  <c r="G67" i="21"/>
  <c r="F67" i="21"/>
  <c r="E67" i="21"/>
  <c r="D67" i="21"/>
  <c r="C67" i="21"/>
  <c r="N66" i="21"/>
  <c r="H66" i="21"/>
  <c r="N65" i="21"/>
  <c r="H65" i="21"/>
  <c r="N64" i="21"/>
  <c r="N61" i="21"/>
  <c r="H61" i="21"/>
  <c r="N63" i="21"/>
  <c r="H63" i="21"/>
  <c r="N62" i="21"/>
  <c r="H62" i="21"/>
  <c r="M58" i="21"/>
  <c r="L58" i="21"/>
  <c r="K58" i="21"/>
  <c r="J58" i="21"/>
  <c r="I58" i="21"/>
  <c r="G58" i="21"/>
  <c r="F58" i="21"/>
  <c r="E58" i="21"/>
  <c r="D58" i="21"/>
  <c r="C58" i="21"/>
  <c r="N57" i="21"/>
  <c r="H57" i="21"/>
  <c r="N56" i="21"/>
  <c r="H56" i="21"/>
  <c r="N55" i="21"/>
  <c r="H55" i="21"/>
  <c r="N52" i="21"/>
  <c r="H52" i="21"/>
  <c r="N54" i="21"/>
  <c r="H54" i="21"/>
  <c r="N53" i="21"/>
  <c r="H53" i="21"/>
  <c r="H46" i="21"/>
  <c r="H44" i="21"/>
  <c r="H45" i="21"/>
  <c r="H42" i="21"/>
  <c r="H41" i="21"/>
  <c r="H38" i="21"/>
  <c r="H40" i="21"/>
  <c r="H39" i="21"/>
  <c r="N35" i="21"/>
  <c r="H35" i="21"/>
  <c r="N49" i="21" l="1"/>
  <c r="H49" i="21"/>
  <c r="H75" i="21"/>
  <c r="H86" i="21"/>
  <c r="H78" i="21"/>
  <c r="H67" i="21"/>
  <c r="N87" i="21"/>
  <c r="H87" i="21"/>
  <c r="H58" i="21"/>
  <c r="N58" i="21"/>
  <c r="N67" i="21"/>
  <c r="N81" i="21"/>
  <c r="N75" i="21"/>
  <c r="E81" i="21"/>
  <c r="H81" i="21" s="1"/>
  <c r="R6" i="12"/>
  <c r="I6" i="12"/>
  <c r="I8" i="12" l="1"/>
  <c r="I9" i="12"/>
  <c r="I10" i="12"/>
  <c r="I11" i="12"/>
  <c r="I7" i="12"/>
  <c r="Q4" i="11" l="1"/>
</calcChain>
</file>

<file path=xl/sharedStrings.xml><?xml version="1.0" encoding="utf-8"?>
<sst xmlns="http://schemas.openxmlformats.org/spreadsheetml/2006/main" count="547" uniqueCount="142">
  <si>
    <t xml:space="preserve">Council Homes - GLA Housing Starts on Site and Completions </t>
  </si>
  <si>
    <t xml:space="preserve"> </t>
  </si>
  <si>
    <t>The figures in this report relate to housing programmes that the GLA is responsible for.  Additional starts and completions are reported within the Ministry of Housing, Communities &amp; Local Government (MHCLG) Statistics at the following links:</t>
  </si>
  <si>
    <t>https://www.gov.uk/government/collections/local-authority-housing-data</t>
  </si>
  <si>
    <t>https://www.gov.uk/government/statistical-data-sets/live-tables-on-social-housing-sales#right-to-buy-sales</t>
  </si>
  <si>
    <t>MHCLG Housing Statistics Live tables are available at the following link:</t>
  </si>
  <si>
    <t>https://www.gov.uk/government/statistical-data-sets/live-tables-on-affordable-housing-supply</t>
  </si>
  <si>
    <t>Notes:</t>
  </si>
  <si>
    <t>[1]</t>
  </si>
  <si>
    <t xml:space="preserve">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t>
  </si>
  <si>
    <t xml:space="preserve">[2]  </t>
  </si>
  <si>
    <t xml:space="preserve">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t>
  </si>
  <si>
    <t xml:space="preserve">[4] </t>
  </si>
  <si>
    <t>Other Intermediate includes intermediate market rent and other intermediate market products</t>
  </si>
  <si>
    <t xml:space="preserve">[5]  </t>
  </si>
  <si>
    <t>Homes funded via the GLA Right To Buy Ringfence programme are not counted in statistics for the general affordable housing programmes. These are additional and only reported for council homes delivery.</t>
  </si>
  <si>
    <t>Revisions</t>
  </si>
  <si>
    <t xml:space="preserve">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t>
  </si>
  <si>
    <t>Table 1: Council Homes delivered via GLA programmes - Starts on Site and Completions by tenure and programme</t>
  </si>
  <si>
    <t>Starts on Site</t>
  </si>
  <si>
    <t>Completions</t>
  </si>
  <si>
    <t xml:space="preserve">  </t>
  </si>
  <si>
    <t xml:space="preserve">Other Affordable Rent </t>
  </si>
  <si>
    <r>
      <t xml:space="preserve">Social Rent 
(and LAR to 
benchmarks) 
</t>
    </r>
    <r>
      <rPr>
        <vertAlign val="superscript"/>
        <sz val="9"/>
        <rFont val="Arial"/>
        <family val="2"/>
      </rPr>
      <t>[3]</t>
    </r>
  </si>
  <si>
    <r>
      <t xml:space="preserve">Other Intermediate 
</t>
    </r>
    <r>
      <rPr>
        <vertAlign val="superscript"/>
        <sz val="9"/>
        <rFont val="Arial"/>
        <family val="2"/>
      </rPr>
      <t>[4]</t>
    </r>
  </si>
  <si>
    <t>London Living Rent</t>
  </si>
  <si>
    <t>Shared Ownership</t>
  </si>
  <si>
    <r>
      <t xml:space="preserve">Total Affordable Starts  
</t>
    </r>
    <r>
      <rPr>
        <vertAlign val="superscript"/>
        <sz val="9"/>
        <rFont val="Arial"/>
        <family val="2"/>
      </rPr>
      <t>[1]</t>
    </r>
  </si>
  <si>
    <t>Other Affordable Rent</t>
  </si>
  <si>
    <r>
      <t xml:space="preserve">Social Rent 
(and LAR to 
benchmarks) 
</t>
    </r>
    <r>
      <rPr>
        <vertAlign val="superscript"/>
        <sz val="9"/>
        <rFont val="Arial"/>
        <family val="2"/>
      </rPr>
      <t xml:space="preserve">[3] </t>
    </r>
  </si>
  <si>
    <r>
      <t xml:space="preserve">Other Intermediate 
</t>
    </r>
    <r>
      <rPr>
        <vertAlign val="superscript"/>
        <sz val="9"/>
        <rFont val="Arial"/>
        <family val="2"/>
      </rPr>
      <t xml:space="preserve">[4] </t>
    </r>
  </si>
  <si>
    <t xml:space="preserve">London Living Rent </t>
  </si>
  <si>
    <t xml:space="preserve">Shared Ownership </t>
  </si>
  <si>
    <r>
      <t xml:space="preserve">Total Affordable Completions 
</t>
    </r>
    <r>
      <rPr>
        <sz val="9"/>
        <rFont val="Arial"/>
        <family val="2"/>
      </rPr>
      <t xml:space="preserve"> </t>
    </r>
    <r>
      <rPr>
        <vertAlign val="superscript"/>
        <sz val="9"/>
        <rFont val="Arial"/>
        <family val="2"/>
      </rPr>
      <t>[1]</t>
    </r>
  </si>
  <si>
    <t>2025-26</t>
  </si>
  <si>
    <t>AH: 2021-26 Programme</t>
  </si>
  <si>
    <t xml:space="preserve">  General AHP 21-26</t>
  </si>
  <si>
    <t xml:space="preserve">  Council Homes Acquisition Programme</t>
  </si>
  <si>
    <t>AH: 2016-23 programme</t>
  </si>
  <si>
    <t xml:space="preserve">  General AHP 16-23</t>
  </si>
  <si>
    <t xml:space="preserve">  Housing Zones</t>
  </si>
  <si>
    <t xml:space="preserve">  BCHfL Right to Buy Back</t>
  </si>
  <si>
    <r>
      <t xml:space="preserve">  Supported and Specialist Housing </t>
    </r>
    <r>
      <rPr>
        <vertAlign val="superscript"/>
        <sz val="10"/>
        <rFont val="Arial"/>
        <family val="2"/>
      </rPr>
      <t>[2]</t>
    </r>
    <r>
      <rPr>
        <sz val="10"/>
        <rFont val="Arial"/>
        <family val="2"/>
      </rPr>
      <t xml:space="preserve">  </t>
    </r>
  </si>
  <si>
    <t>Other programmes (post 2023)</t>
  </si>
  <si>
    <t xml:space="preserve">  Refugee Housing</t>
  </si>
  <si>
    <r>
      <t xml:space="preserve">  Right to buy Ringfence</t>
    </r>
    <r>
      <rPr>
        <vertAlign val="superscript"/>
        <sz val="10"/>
        <rFont val="Arial"/>
        <family val="2"/>
      </rPr>
      <t xml:space="preserve"> [5] </t>
    </r>
  </si>
  <si>
    <t xml:space="preserve">  Single Homelessness Accommodation Programme </t>
  </si>
  <si>
    <t xml:space="preserve">  Care and Support Specialised Housing 2023-25</t>
  </si>
  <si>
    <t>2024-25 Total</t>
  </si>
  <si>
    <t>2024-25</t>
  </si>
  <si>
    <t xml:space="preserve">2023-24 </t>
  </si>
  <si>
    <t>2023-24 Total</t>
  </si>
  <si>
    <t>2022-23</t>
  </si>
  <si>
    <t xml:space="preserve">2022-23 Total </t>
  </si>
  <si>
    <t>2021-22</t>
  </si>
  <si>
    <t xml:space="preserve">2021-22 Total </t>
  </si>
  <si>
    <t>2020-21</t>
  </si>
  <si>
    <t xml:space="preserve">  Building Council Homes for Londoners </t>
  </si>
  <si>
    <t xml:space="preserve">2020-21 Total </t>
  </si>
  <si>
    <t>2019-20</t>
  </si>
  <si>
    <t xml:space="preserve">2019-20 Total </t>
  </si>
  <si>
    <t>2018-19</t>
  </si>
  <si>
    <t xml:space="preserve">2018-19 Total </t>
  </si>
  <si>
    <t>Table 2: Council Homes delivered via GLA programmes - Starts on Site and Completions by Local Authority</t>
  </si>
  <si>
    <t>Starts on site</t>
  </si>
  <si>
    <t xml:space="preserve">Completions </t>
  </si>
  <si>
    <t xml:space="preserve">Total </t>
  </si>
  <si>
    <t>Local Authority</t>
  </si>
  <si>
    <t xml:space="preserve">2018-19 (From Sept 18) </t>
  </si>
  <si>
    <t xml:space="preserve">2019-20 </t>
  </si>
  <si>
    <t xml:space="preserve">2020-21 </t>
  </si>
  <si>
    <t xml:space="preserve">2021-22 </t>
  </si>
  <si>
    <t xml:space="preserve">2022-23 </t>
  </si>
  <si>
    <t>2023-24</t>
  </si>
  <si>
    <t xml:space="preserve">Local Authority </t>
  </si>
  <si>
    <t xml:space="preserve">2018-19 (From Sept 18)  </t>
  </si>
  <si>
    <t xml:space="preserve">2019-20  </t>
  </si>
  <si>
    <t xml:space="preserve">2020-21  </t>
  </si>
  <si>
    <t xml:space="preserve">2021-22  </t>
  </si>
  <si>
    <t xml:space="preserve">2022-23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</si>
  <si>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</si>
  <si>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</si>
  <si>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</si>
  <si>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</si>
  <si>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</si>
  <si>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</si>
  <si>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</si>
  <si>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</si>
  <si>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</si>
  <si>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</si>
  <si>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</si>
  <si>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</si>
  <si>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</si>
  <si>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</si>
  <si>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</si>
  <si>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</si>
  <si>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</si>
  <si>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</si>
  <si>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</si>
  <si>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</si>
  <si>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</si>
  <si>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</si>
  <si>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</si>
  <si>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</si>
  <si>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</si>
  <si>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</si>
  <si>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</si>
  <si>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</si>
  <si>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</si>
  <si>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</si>
  <si>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</si>
  <si>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</si>
  <si>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</si>
  <si>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Multiple London Boroughs</t>
  </si>
  <si>
    <t xml:space="preserve">Table 3: Council Homes by number of bedrooms </t>
  </si>
  <si>
    <t xml:space="preserve"> Studio</t>
  </si>
  <si>
    <t>1 Bed</t>
  </si>
  <si>
    <t>2 Bed</t>
  </si>
  <si>
    <t>3 Bed</t>
  </si>
  <si>
    <t>4 Bed</t>
  </si>
  <si>
    <t>5 Bed</t>
  </si>
  <si>
    <t>6+ Bed</t>
  </si>
  <si>
    <t>Total</t>
  </si>
  <si>
    <t xml:space="preserve"> Studio </t>
  </si>
  <si>
    <t xml:space="preserve">1 Bed </t>
  </si>
  <si>
    <t xml:space="preserve">2 Bed </t>
  </si>
  <si>
    <t xml:space="preserve">3 Bed </t>
  </si>
  <si>
    <t xml:space="preserve">4 Bed </t>
  </si>
  <si>
    <t xml:space="preserve">5 Bed </t>
  </si>
  <si>
    <t xml:space="preserve">6+ Bed </t>
  </si>
  <si>
    <t xml:space="preserve">Please note, the bedroom breakdown is not captured for all projects in GLA programmes and the details provided above reflect only those projects where the information is available at the time of reporting.   </t>
  </si>
  <si>
    <t>2025-26 Total</t>
  </si>
  <si>
    <t>April 2024 - March 2025</t>
  </si>
  <si>
    <t>April 2023 - March 2024</t>
  </si>
  <si>
    <t>April 2022 - March 2023</t>
  </si>
  <si>
    <t>April 2021 - March 2022</t>
  </si>
  <si>
    <t>April 2020 - March 2021</t>
  </si>
  <si>
    <t>April 2019 - March 2020</t>
  </si>
  <si>
    <t>April 2018 - March 2019</t>
  </si>
  <si>
    <t>To end of December 2025</t>
  </si>
  <si>
    <t xml:space="preserve">  Building Council Homes for Londoners</t>
  </si>
  <si>
    <t>April 2025 -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</si>
</sst>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43" formatCode="_-* #,##0.00_-;\-* #,##0.00_-;_-* &quot;-&quot;??_-;_-@_-"/>
    <numFmt numFmtId="164" formatCode="#,##0_ ;[Red]\-#,##0\ "/>
  </numFmts>
  <fonts count="22" x14ac:knownFonts="1">
    <font>
      <sz val="11"/>
      <color theme="1"/>
      <name val="Calibri"/>
      <family val="2"/>
      <scheme val="minor"/>
    </font>
    <font>
      <sz val="11"/>
      <color theme="1"/>
      <name val="Calibri"/>
      <family val="2"/>
      <scheme val="minor"/>
    </font>
    <font>
      <sz val="10"/>
      <name val="Arial"/>
      <family val="2"/>
    </font>
    <font>
      <b/>
      <sz val="10"/>
      <name val="Arial"/>
      <family val="2"/>
    </font>
    <font>
      <b/>
      <sz val="12"/>
      <name val="Calibri"/>
      <family val="2"/>
      <scheme val="minor"/>
    </font>
    <font>
      <u/>
      <sz val="10"/>
      <color indexed="12"/>
      <name val="Arial"/>
      <family val="2"/>
    </font>
    <font>
      <vertAlign val="superscript"/>
      <sz val="12"/>
      <name val="Calibri"/>
      <family val="2"/>
      <scheme val="minor"/>
    </font>
    <font>
      <b/>
      <u/>
      <sz val="12"/>
      <name val="Calibri"/>
      <family val="2"/>
      <scheme val="minor"/>
    </font>
    <font>
      <b/>
      <sz val="9"/>
      <name val="Arial"/>
      <family val="2"/>
    </font>
    <font>
      <sz val="12"/>
      <name val="Calibri"/>
      <family val="2"/>
      <scheme val="minor"/>
    </font>
    <font>
      <u/>
      <sz val="12"/>
      <color indexed="12"/>
      <name val="Calibri"/>
      <family val="2"/>
      <scheme val="minor"/>
    </font>
    <font>
      <sz val="12"/>
      <color theme="1"/>
      <name val="Calibri"/>
      <family val="2"/>
      <scheme val="minor"/>
    </font>
    <font>
      <sz val="12"/>
      <color rgb="FFFF0000"/>
      <name val="Calibri"/>
      <family val="2"/>
      <scheme val="minor"/>
    </font>
    <font>
      <vertAlign val="superscript"/>
      <sz val="10"/>
      <name val="Arial"/>
      <family val="2"/>
    </font>
    <font>
      <b/>
      <sz val="10"/>
      <color theme="1"/>
      <name val="Arial"/>
      <family val="2"/>
    </font>
    <font>
      <sz val="10"/>
      <color theme="1"/>
      <name val="Arial"/>
      <family val="2"/>
    </font>
    <font>
      <sz val="9"/>
      <name val="Arial"/>
      <family val="2"/>
    </font>
    <font>
      <vertAlign val="superscript"/>
      <sz val="9"/>
      <name val="Arial"/>
      <family val="2"/>
    </font>
    <font>
      <sz val="11.5"/>
      <name val="Calibri"/>
      <family val="2"/>
      <scheme val="minor"/>
    </font>
    <font>
      <i/>
      <sz val="12"/>
      <name val="Calibri"/>
      <family val="2"/>
      <scheme val="minor"/>
    </font>
    <font>
      <sz val="8"/>
      <name val="Calibri"/>
      <family val="2"/>
      <scheme val="minor"/>
    </font>
    <font>
      <sz val="10"/>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4" tint="0.79998168889431442"/>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rgb="FF000000"/>
      </bottom>
      <diagonal/>
    </border>
    <border>
      <left style="medium">
        <color rgb="FF000000"/>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s>
  <cellStyleXfs count="10">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xf numFmtId="0" fontId="2" fillId="0" borderId="0"/>
  </cellStyleXfs>
  <cellXfs count="101">
    <xf numFmtId="0" fontId="0" fillId="0" borderId="0" xfId="0"/>
    <xf numFmtId="0" fontId="4" fillId="0" borderId="0" xfId="3" applyFont="1" applyAlignment="1">
      <alignment vertical="top"/>
    </xf>
    <xf numFmtId="0" fontId="6" fillId="0" borderId="0" xfId="3" applyFont="1" applyAlignment="1">
      <alignment vertical="top"/>
    </xf>
    <xf numFmtId="0" fontId="4" fillId="3" borderId="0" xfId="4" applyFont="1" applyFill="1"/>
    <xf numFmtId="17" fontId="7" fillId="0" borderId="0" xfId="4" applyNumberFormat="1" applyFont="1" applyAlignment="1">
      <alignment horizontal="left" vertical="top"/>
    </xf>
    <xf numFmtId="164" fontId="0" fillId="0" borderId="0" xfId="0" applyNumberFormat="1" applyAlignment="1">
      <alignment horizontal="center"/>
    </xf>
    <xf numFmtId="164" fontId="0" fillId="0" borderId="0" xfId="0" applyNumberFormat="1"/>
    <xf numFmtId="164" fontId="3" fillId="2" borderId="4" xfId="1" applyNumberFormat="1" applyFont="1" applyFill="1" applyBorder="1" applyAlignment="1">
      <alignment horizontal="right" vertical="top"/>
    </xf>
    <xf numFmtId="164" fontId="3" fillId="2" borderId="2" xfId="1" applyNumberFormat="1" applyFont="1" applyFill="1" applyBorder="1" applyAlignment="1">
      <alignment horizontal="right" vertical="top"/>
    </xf>
    <xf numFmtId="0" fontId="0" fillId="0" borderId="0" xfId="0" applyAlignment="1">
      <alignment vertical="top" wrapText="1"/>
    </xf>
    <xf numFmtId="0" fontId="3" fillId="3" borderId="1" xfId="1" applyFont="1" applyFill="1" applyBorder="1" applyAlignment="1">
      <alignment vertical="top"/>
    </xf>
    <xf numFmtId="0" fontId="3" fillId="3" borderId="0" xfId="1" applyFont="1" applyFill="1" applyAlignment="1">
      <alignment vertical="top"/>
    </xf>
    <xf numFmtId="164" fontId="3" fillId="2" borderId="3" xfId="1" applyNumberFormat="1" applyFont="1" applyFill="1" applyBorder="1" applyAlignment="1">
      <alignment horizontal="right" vertical="top"/>
    </xf>
    <xf numFmtId="164" fontId="3" fillId="3" borderId="0" xfId="1" applyNumberFormat="1" applyFont="1" applyFill="1" applyAlignment="1">
      <alignment horizontal="right" vertical="top"/>
    </xf>
    <xf numFmtId="0" fontId="9" fillId="0" borderId="0" xfId="3" applyFont="1" applyAlignment="1">
      <alignment vertical="top"/>
    </xf>
    <xf numFmtId="0" fontId="9" fillId="0" borderId="0" xfId="4" applyFont="1" applyAlignment="1">
      <alignment vertical="top"/>
    </xf>
    <xf numFmtId="0" fontId="9" fillId="0" borderId="0" xfId="3" applyFont="1" applyAlignment="1">
      <alignment vertical="top" wrapText="1"/>
    </xf>
    <xf numFmtId="0" fontId="10" fillId="0" borderId="0" xfId="5" applyFont="1" applyAlignment="1" applyProtection="1"/>
    <xf numFmtId="0" fontId="10" fillId="0" borderId="0" xfId="5" applyFont="1" applyAlignment="1" applyProtection="1">
      <alignment vertical="top"/>
    </xf>
    <xf numFmtId="0" fontId="11" fillId="0" borderId="0" xfId="0" applyFont="1" applyAlignment="1">
      <alignment vertical="center" wrapText="1"/>
    </xf>
    <xf numFmtId="164" fontId="2" fillId="3" borderId="0" xfId="1" applyNumberFormat="1" applyFill="1" applyAlignment="1">
      <alignment vertical="top"/>
    </xf>
    <xf numFmtId="3" fontId="2" fillId="3" borderId="0" xfId="1" applyNumberFormat="1" applyFill="1" applyAlignment="1">
      <alignment vertical="top"/>
    </xf>
    <xf numFmtId="0" fontId="2" fillId="3" borderId="0" xfId="1" applyFill="1" applyAlignment="1">
      <alignment vertical="top"/>
    </xf>
    <xf numFmtId="164" fontId="2" fillId="3" borderId="0" xfId="1" applyNumberFormat="1" applyFill="1" applyAlignment="1">
      <alignment horizontal="right" vertical="top"/>
    </xf>
    <xf numFmtId="164" fontId="2" fillId="2" borderId="8" xfId="1" applyNumberFormat="1" applyFill="1" applyBorder="1" applyAlignment="1">
      <alignment horizontal="right" vertical="top"/>
    </xf>
    <xf numFmtId="0" fontId="2" fillId="3" borderId="0" xfId="1" applyFill="1" applyAlignment="1">
      <alignment horizontal="left" vertical="top"/>
    </xf>
    <xf numFmtId="3" fontId="3" fillId="3" borderId="0" xfId="1" applyNumberFormat="1" applyFont="1" applyFill="1" applyAlignment="1">
      <alignment vertical="top"/>
    </xf>
    <xf numFmtId="9" fontId="2" fillId="3" borderId="0" xfId="2" applyFont="1" applyFill="1" applyAlignment="1">
      <alignment vertical="top"/>
    </xf>
    <xf numFmtId="0" fontId="3" fillId="3" borderId="0" xfId="1" applyFont="1" applyFill="1" applyAlignment="1">
      <alignment horizontal="left" vertical="top"/>
    </xf>
    <xf numFmtId="3" fontId="2" fillId="3" borderId="0" xfId="1" applyNumberFormat="1" applyFill="1" applyAlignment="1">
      <alignment horizontal="right" vertical="top"/>
    </xf>
    <xf numFmtId="3" fontId="3" fillId="3" borderId="0" xfId="1" applyNumberFormat="1" applyFont="1" applyFill="1" applyAlignment="1">
      <alignment horizontal="right" vertical="top"/>
    </xf>
    <xf numFmtId="0" fontId="14" fillId="0" borderId="0" xfId="0" applyFont="1"/>
    <xf numFmtId="164" fontId="15" fillId="0" borderId="0" xfId="0" applyNumberFormat="1" applyFont="1" applyAlignment="1">
      <alignment horizontal="center"/>
    </xf>
    <xf numFmtId="164" fontId="15" fillId="0" borderId="0" xfId="0" applyNumberFormat="1" applyFont="1"/>
    <xf numFmtId="0" fontId="15" fillId="0" borderId="0" xfId="0" applyFont="1"/>
    <xf numFmtId="164" fontId="14" fillId="0" borderId="0" xfId="0" applyNumberFormat="1" applyFont="1"/>
    <xf numFmtId="164" fontId="15" fillId="0" borderId="3" xfId="0" applyNumberFormat="1" applyFont="1" applyBorder="1" applyAlignment="1">
      <alignment horizontal="right" vertical="top"/>
    </xf>
    <xf numFmtId="0" fontId="3" fillId="0" borderId="0" xfId="1" applyFont="1" applyAlignment="1">
      <alignment vertical="top"/>
    </xf>
    <xf numFmtId="164" fontId="15" fillId="0" borderId="0" xfId="0" applyNumberFormat="1" applyFont="1" applyAlignment="1">
      <alignment horizontal="right"/>
    </xf>
    <xf numFmtId="3" fontId="14" fillId="0" borderId="0" xfId="0" applyNumberFormat="1" applyFont="1" applyAlignment="1">
      <alignment horizontal="left" vertical="top"/>
    </xf>
    <xf numFmtId="164" fontId="14" fillId="0" borderId="0" xfId="0" applyNumberFormat="1" applyFont="1" applyAlignment="1">
      <alignment horizontal="right"/>
    </xf>
    <xf numFmtId="0" fontId="12" fillId="0" borderId="0" xfId="4" applyFont="1" applyAlignment="1">
      <alignment vertical="top"/>
    </xf>
    <xf numFmtId="0" fontId="18" fillId="0" borderId="0" xfId="3" applyFont="1" applyAlignment="1">
      <alignment vertical="top" wrapText="1"/>
    </xf>
    <xf numFmtId="0" fontId="16" fillId="3" borderId="0" xfId="1" applyFont="1" applyFill="1" applyAlignment="1">
      <alignment horizontal="center" vertical="top"/>
    </xf>
    <xf numFmtId="0" fontId="19" fillId="0" borderId="0" xfId="3" applyFont="1" applyAlignment="1">
      <alignment vertical="top"/>
    </xf>
    <xf numFmtId="164" fontId="2" fillId="2" borderId="11" xfId="0" applyNumberFormat="1" applyFont="1" applyFill="1" applyBorder="1" applyAlignment="1">
      <alignment horizontal="center" vertical="top" wrapText="1"/>
    </xf>
    <xf numFmtId="164" fontId="2" fillId="2" borderId="12" xfId="0" applyNumberFormat="1" applyFont="1" applyFill="1" applyBorder="1" applyAlignment="1">
      <alignment horizontal="center" vertical="top" wrapText="1"/>
    </xf>
    <xf numFmtId="164" fontId="3" fillId="3" borderId="0" xfId="1" applyNumberFormat="1" applyFont="1" applyFill="1" applyAlignment="1">
      <alignment horizontal="left" vertical="top"/>
    </xf>
    <xf numFmtId="164" fontId="16" fillId="2" borderId="2" xfId="3" applyNumberFormat="1" applyFont="1" applyFill="1" applyBorder="1" applyAlignment="1">
      <alignment horizontal="center" vertical="top" wrapText="1"/>
    </xf>
    <xf numFmtId="3" fontId="8" fillId="2" borderId="3" xfId="1" applyNumberFormat="1" applyFont="1" applyFill="1" applyBorder="1" applyAlignment="1">
      <alignment horizontal="center" vertical="top" wrapText="1"/>
    </xf>
    <xf numFmtId="164" fontId="2" fillId="3" borderId="0" xfId="1" applyNumberFormat="1" applyFill="1" applyAlignment="1">
      <alignment horizontal="left" vertical="top"/>
    </xf>
    <xf numFmtId="164" fontId="2" fillId="0" borderId="0" xfId="1" applyNumberFormat="1" applyAlignment="1">
      <alignment horizontal="right" vertical="top"/>
    </xf>
    <xf numFmtId="164" fontId="3" fillId="2" borderId="2" xfId="1" applyNumberFormat="1" applyFont="1" applyFill="1" applyBorder="1" applyAlignment="1">
      <alignment horizontal="left" vertical="top"/>
    </xf>
    <xf numFmtId="17" fontId="18" fillId="0" borderId="0" xfId="4" applyNumberFormat="1" applyFont="1" applyAlignment="1">
      <alignment vertical="top" wrapText="1"/>
    </xf>
    <xf numFmtId="0" fontId="9" fillId="0" borderId="0" xfId="3" applyFont="1" applyAlignment="1">
      <alignment horizontal="left" vertical="top" wrapText="1"/>
    </xf>
    <xf numFmtId="0" fontId="21" fillId="3" borderId="0" xfId="0" applyFont="1" applyFill="1"/>
    <xf numFmtId="0" fontId="3" fillId="2" borderId="10" xfId="0" applyFont="1" applyFill="1" applyBorder="1" applyAlignment="1">
      <alignment vertical="top"/>
    </xf>
    <xf numFmtId="164" fontId="3" fillId="2" borderId="11" xfId="0" applyNumberFormat="1" applyFont="1" applyFill="1" applyBorder="1" applyAlignment="1">
      <alignment vertical="top"/>
    </xf>
    <xf numFmtId="0" fontId="15" fillId="0" borderId="0" xfId="0" applyFont="1" applyAlignment="1">
      <alignment vertical="top"/>
    </xf>
    <xf numFmtId="0" fontId="0" fillId="0" borderId="0" xfId="0" applyAlignment="1">
      <alignment vertical="top"/>
    </xf>
    <xf numFmtId="0" fontId="2" fillId="0" borderId="0" xfId="0" applyFont="1" applyAlignment="1">
      <alignment vertical="top"/>
    </xf>
    <xf numFmtId="41" fontId="14" fillId="3" borderId="5" xfId="0" applyNumberFormat="1" applyFont="1" applyFill="1" applyBorder="1" applyAlignment="1">
      <alignment horizontal="left" vertical="center"/>
    </xf>
    <xf numFmtId="164" fontId="15" fillId="3" borderId="3" xfId="0" applyNumberFormat="1" applyFont="1" applyFill="1" applyBorder="1" applyAlignment="1">
      <alignment horizontal="right" vertical="center"/>
    </xf>
    <xf numFmtId="164" fontId="14" fillId="2" borderId="3" xfId="0" applyNumberFormat="1" applyFont="1" applyFill="1" applyBorder="1" applyAlignment="1">
      <alignment horizontal="right" vertical="center"/>
    </xf>
    <xf numFmtId="164" fontId="14" fillId="2" borderId="4" xfId="0" applyNumberFormat="1" applyFont="1" applyFill="1" applyBorder="1" applyAlignment="1">
      <alignment horizontal="right" vertical="center"/>
    </xf>
    <xf numFmtId="41" fontId="14" fillId="3" borderId="3" xfId="0" applyNumberFormat="1" applyFont="1" applyFill="1" applyBorder="1" applyAlignment="1">
      <alignment horizontal="left" vertical="center"/>
    </xf>
    <xf numFmtId="41" fontId="14" fillId="3" borderId="7" xfId="0" applyNumberFormat="1" applyFont="1" applyFill="1" applyBorder="1" applyAlignment="1">
      <alignment horizontal="left" vertical="center"/>
    </xf>
    <xf numFmtId="164" fontId="15" fillId="3" borderId="9" xfId="0" applyNumberFormat="1" applyFont="1" applyFill="1" applyBorder="1" applyAlignment="1">
      <alignment horizontal="right" vertical="center"/>
    </xf>
    <xf numFmtId="164" fontId="14" fillId="2" borderId="9" xfId="0" applyNumberFormat="1" applyFont="1" applyFill="1" applyBorder="1" applyAlignment="1">
      <alignment horizontal="right" vertical="center"/>
    </xf>
    <xf numFmtId="41" fontId="14" fillId="3" borderId="9" xfId="0" applyNumberFormat="1" applyFont="1" applyFill="1" applyBorder="1" applyAlignment="1">
      <alignment horizontal="left" vertical="center"/>
    </xf>
    <xf numFmtId="164" fontId="14" fillId="2" borderId="6" xfId="0" applyNumberFormat="1" applyFont="1" applyFill="1" applyBorder="1" applyAlignment="1">
      <alignment horizontal="right" vertical="center"/>
    </xf>
    <xf numFmtId="164" fontId="15" fillId="3" borderId="5" xfId="0" applyNumberFormat="1" applyFont="1" applyFill="1" applyBorder="1" applyAlignment="1">
      <alignment horizontal="right" vertical="center"/>
    </xf>
    <xf numFmtId="164" fontId="15" fillId="3" borderId="7" xfId="0" applyNumberFormat="1" applyFont="1" applyFill="1" applyBorder="1" applyAlignment="1">
      <alignment horizontal="right" vertical="center"/>
    </xf>
    <xf numFmtId="164" fontId="15" fillId="0" borderId="13" xfId="0" applyNumberFormat="1" applyFont="1" applyBorder="1" applyAlignment="1">
      <alignment horizontal="center"/>
    </xf>
    <xf numFmtId="41" fontId="15" fillId="0" borderId="14" xfId="0" applyNumberFormat="1" applyFont="1" applyBorder="1" applyAlignment="1">
      <alignment horizontal="left" vertical="top"/>
    </xf>
    <xf numFmtId="164" fontId="15" fillId="0" borderId="17" xfId="0" applyNumberFormat="1" applyFont="1" applyBorder="1" applyAlignment="1">
      <alignment horizontal="right" vertical="top"/>
    </xf>
    <xf numFmtId="41" fontId="15" fillId="0" borderId="17" xfId="0" applyNumberFormat="1" applyFont="1" applyBorder="1" applyAlignment="1">
      <alignment horizontal="left" vertical="top"/>
    </xf>
    <xf numFmtId="164" fontId="15" fillId="0" borderId="4" xfId="0" applyNumberFormat="1" applyFont="1" applyBorder="1" applyAlignment="1">
      <alignment horizontal="right" vertical="top"/>
    </xf>
    <xf numFmtId="3" fontId="15" fillId="4" borderId="17" xfId="0" applyNumberFormat="1" applyFont="1" applyFill="1" applyBorder="1" applyAlignment="1">
      <alignment horizontal="left" vertical="top"/>
    </xf>
    <xf numFmtId="164" fontId="14" fillId="4" borderId="17" xfId="0" applyNumberFormat="1" applyFont="1" applyFill="1" applyBorder="1" applyAlignment="1">
      <alignment vertical="top"/>
    </xf>
    <xf numFmtId="3" fontId="2" fillId="2" borderId="17" xfId="0" applyNumberFormat="1" applyFont="1" applyFill="1" applyBorder="1" applyAlignment="1">
      <alignment horizontal="left" vertical="top" wrapText="1"/>
    </xf>
    <xf numFmtId="164" fontId="2" fillId="2" borderId="17" xfId="0" applyNumberFormat="1" applyFont="1" applyFill="1" applyBorder="1" applyAlignment="1">
      <alignment horizontal="center" vertical="top" wrapText="1"/>
    </xf>
    <xf numFmtId="41" fontId="15" fillId="0" borderId="19" xfId="0" applyNumberFormat="1" applyFont="1" applyBorder="1" applyAlignment="1">
      <alignment horizontal="left" vertical="top"/>
    </xf>
    <xf numFmtId="164" fontId="15" fillId="0" borderId="11" xfId="0" applyNumberFormat="1" applyFont="1" applyBorder="1" applyAlignment="1">
      <alignment horizontal="right" vertical="top"/>
    </xf>
    <xf numFmtId="164" fontId="15" fillId="0" borderId="12" xfId="0" applyNumberFormat="1" applyFont="1" applyBorder="1" applyAlignment="1">
      <alignment horizontal="right" vertical="top"/>
    </xf>
    <xf numFmtId="164" fontId="15" fillId="0" borderId="20" xfId="0" applyNumberFormat="1" applyFont="1" applyBorder="1" applyAlignment="1">
      <alignment horizontal="right" vertical="top"/>
    </xf>
    <xf numFmtId="41" fontId="15" fillId="0" borderId="20" xfId="0" applyNumberFormat="1" applyFont="1" applyBorder="1" applyAlignment="1">
      <alignment horizontal="left" vertical="top"/>
    </xf>
    <xf numFmtId="0" fontId="0" fillId="3" borderId="0" xfId="0" applyFill="1"/>
    <xf numFmtId="164" fontId="2" fillId="2" borderId="21" xfId="0" applyNumberFormat="1" applyFont="1" applyFill="1" applyBorder="1" applyAlignment="1">
      <alignment horizontal="center" vertical="top" wrapText="1"/>
    </xf>
    <xf numFmtId="41" fontId="15" fillId="0" borderId="15" xfId="0" applyNumberFormat="1" applyFont="1" applyFill="1" applyBorder="1" applyAlignment="1">
      <alignment horizontal="left" vertical="top"/>
    </xf>
    <xf numFmtId="164" fontId="15" fillId="0" borderId="16" xfId="0" applyNumberFormat="1" applyFont="1" applyFill="1" applyBorder="1" applyAlignment="1">
      <alignment horizontal="right" vertical="top"/>
    </xf>
    <xf numFmtId="164" fontId="15" fillId="0" borderId="18" xfId="0" applyNumberFormat="1" applyFont="1" applyFill="1" applyBorder="1" applyAlignment="1">
      <alignment horizontal="right" vertical="top"/>
    </xf>
    <xf numFmtId="164" fontId="15" fillId="0" borderId="17" xfId="0" applyNumberFormat="1" applyFont="1" applyFill="1" applyBorder="1" applyAlignment="1">
      <alignment horizontal="right" vertical="top"/>
    </xf>
    <xf numFmtId="164" fontId="15" fillId="0" borderId="20" xfId="0" applyNumberFormat="1" applyFont="1" applyFill="1" applyBorder="1" applyAlignment="1">
      <alignment horizontal="right" vertical="top"/>
    </xf>
    <xf numFmtId="41" fontId="15" fillId="0" borderId="17" xfId="0" applyNumberFormat="1" applyFont="1" applyFill="1" applyBorder="1" applyAlignment="1">
      <alignment horizontal="left" vertical="top"/>
    </xf>
    <xf numFmtId="0" fontId="15" fillId="0" borderId="0" xfId="0" applyFont="1" applyFill="1"/>
    <xf numFmtId="15" fontId="2" fillId="3" borderId="0" xfId="1" applyNumberFormat="1" applyFill="1" applyAlignment="1">
      <alignment horizontal="right" vertical="top"/>
    </xf>
    <xf numFmtId="15" fontId="2" fillId="2" borderId="8" xfId="1" applyNumberFormat="1" applyFill="1" applyBorder="1" applyAlignment="1">
      <alignment horizontal="right" vertical="top"/>
    </xf>
    <xf numFmtId="0" fontId="2" fillId="0" borderId="0" xfId="1"/>
    <xf numFmtId="41" fontId="15" fillId="0" borderId="0" xfId="0" applyNumberFormat="1" applyFont="1" applyAlignment="1">
      <alignment horizontal="left" vertical="top" wrapText="1"/>
    </xf>
    <xf numFmtId="41" fontId="15" fillId="0" borderId="13" xfId="0" applyNumberFormat="1" applyFont="1" applyBorder="1" applyAlignment="1">
      <alignment horizontal="left" vertical="top" wrapText="1"/>
    </xf>
  </cellXfs>
  <cellStyles count="10">
    <cellStyle name="Comma 2" xfId="8" xr:uid="{DA1BDE61-CE75-4353-B127-9454540EAE41}"/>
    <cellStyle name="Hyperlink 2" xfId="5" xr:uid="{EC3159B0-3210-426A-B430-D904D60ADB46}"/>
    <cellStyle name="Normal" xfId="0" builtinId="0"/>
    <cellStyle name="Normal 19" xfId="1" xr:uid="{0903CF61-02F7-4C0A-89CD-6597D0D90614}"/>
    <cellStyle name="Normal 2" xfId="4" xr:uid="{A49B8E42-B9B3-4AFE-9C66-5F5DC43EE388}"/>
    <cellStyle name="Normal 2 2" xfId="6" xr:uid="{5192B8ED-1C33-47E5-9FA0-C0467518A98C}"/>
    <cellStyle name="Normal 2 2 2" xfId="9" xr:uid="{99630D0B-9B7E-4F34-9781-5C2B81A28ED4}"/>
    <cellStyle name="Normal 4" xfId="3" xr:uid="{CB387400-920E-48EE-A9F4-37FB185F0DC8}"/>
    <cellStyle name="Normal 4 2" xfId="7" xr:uid="{7D7A0890-9BFA-4AD8-B931-0D4E9BACDA4A}"/>
    <cellStyle name="Percent 2" xfId="2" xr:uid="{5174F319-3912-483F-A940-7172EBF96D0A}"/>
  </cellStyles>
  <dxfs count="61">
    <dxf>
      <font>
        <b/>
        <i val="0"/>
        <strike val="0"/>
        <condense val="0"/>
        <extend val="0"/>
        <outline val="0"/>
        <shadow val="0"/>
        <u val="none"/>
        <vertAlign val="baseline"/>
        <sz val="10"/>
        <color theme="1"/>
        <name val="Arial"/>
        <family val="2"/>
        <scheme val="none"/>
      </font>
      <numFmt numFmtId="164" formatCode="#,##0_ ;[Red]\-#,##0\ "/>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3" formatCode="_-* #,##0_-;\-* #,##0_-;_-* &quot;-&quot;_-;_-@_-"/>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4" formatCode="#,##0_ ;[Red]\-#,##0\ "/>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3" formatCode="_-* #,##0_-;\-* #,##0_-;_-* &quot;-&quot;_-;_-@_-"/>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33" formatCode="_-* #,##0_-;\-* #,##0_-;_-* &quot;-&quot;_-;_-@_-"/>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33" formatCode="_-* #,##0_-;\-* #,##0_-;_-* &quot;-&quot;_-;_-@_-"/>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right" vertical="top" textRotation="0" wrapText="0" indent="0" justifyLastLine="0" shrinkToFit="0" readingOrder="0"/>
    </dxf>
    <dxf>
      <border>
        <bottom style="thin">
          <color rgb="FF000000"/>
        </bottom>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center" vertical="top"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righ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righ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general" vertical="top"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_ ;[Red]\-#,##0\ "/>
      <alignment horizontal="center" vertical="top" textRotation="0" wrapText="1" indent="0" justifyLastLine="0" shrinkToFit="0" readingOrder="0"/>
    </dxf>
  </dxfs>
  <tableStyles count="1" defaultTableStyle="TableStyleMedium2" defaultPivotStyle="PivotStyleLight16">
    <tableStyle name="Invisible" pivot="0" table="0" count="0" xr9:uid="{95FB6FC1-ADEE-4A21-9BDC-D39ED96A42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E80BEB-4BC4-45DB-A554-6929A15AFD32}" name="Table2" displayName="Table2" ref="A2:B17" totalsRowShown="0">
  <tableColumns count="2">
    <tableColumn id="1" xr3:uid="{97B51CDE-B07E-47E4-A5AE-892ED15655DE}" name=" "/>
    <tableColumn id="2" xr3:uid="{1CE7707E-FE48-457C-8830-D0EC10B36D10}" name="The figures in this report relate to housing programmes that the GLA is responsible for.  Additional starts and completions are reported within the Ministry of Housing, Communities &amp; Local Government (MHCLG) Statistics at the following link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C72C42-CDA3-4E0B-B08D-10BCDAC981B0}" name="Table1" displayName="Table1" ref="A4:N87" totalsRowShown="0" headerRowDxfId="60" dataDxfId="59" tableBorderDxfId="58" headerRowCellStyle="Normal 4" dataCellStyle="Normal 19">
  <autoFilter ref="A4:N87" xr:uid="{17C72C42-CDA3-4E0B-B08D-10BCDAC98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149BAD1-ACFE-4D6E-ABFF-BC37EC539E6F}" name="  " dataDxfId="57" dataCellStyle="Normal 19"/>
    <tableColumn id="2" xr3:uid="{52F15DEB-3E1E-42D0-AC96-21893E742379}" name=" " dataDxfId="56" dataCellStyle="Normal 19"/>
    <tableColumn id="3" xr3:uid="{60C677D5-FDC0-4FF7-AF0C-85F79341BF42}" name="Other Affordable Rent " dataDxfId="55" dataCellStyle="Normal 19"/>
    <tableColumn id="4" xr3:uid="{32B7414B-DC2D-4E45-88A9-6E30E2F6C496}" name="Social Rent _x000a_(and LAR to _x000a_benchmarks) _x000a_[3]" dataDxfId="54" dataCellStyle="Normal 19"/>
    <tableColumn id="5" xr3:uid="{F42A2BEA-EE91-4BD5-BB9E-22E0068E98DB}" name="Other Intermediate _x000a_[4]" dataDxfId="53" dataCellStyle="Normal 19"/>
    <tableColumn id="6" xr3:uid="{716483FE-F7CC-497C-8920-FE6ED3E1E27D}" name="London Living Rent" dataDxfId="52" dataCellStyle="Normal 19"/>
    <tableColumn id="7" xr3:uid="{720AA4C5-7962-49E4-80B6-E28222B7B7BE}" name="Shared Ownership" dataDxfId="51" dataCellStyle="Normal 19"/>
    <tableColumn id="8" xr3:uid="{39DDFDDA-A8FC-488B-B157-915771B61F82}" name="Total Affordable Starts  _x000a_[1]" dataDxfId="50" dataCellStyle="Normal 19">
      <calculatedColumnFormula>SUM(C5:G5)</calculatedColumnFormula>
    </tableColumn>
    <tableColumn id="9" xr3:uid="{9E3724D9-4854-4E36-857E-6563F86B4419}" name="Other Affordable Rent" dataDxfId="49" dataCellStyle="Normal 19"/>
    <tableColumn id="10" xr3:uid="{F453F6C2-E6B8-480E-8082-EF3C2E035EE6}" name="Social Rent _x000a_(and LAR to _x000a_benchmarks) _x000a_[3] " dataDxfId="48" dataCellStyle="Normal 19"/>
    <tableColumn id="11" xr3:uid="{56933B0E-6D48-4840-B066-8AEA2B9A14EA}" name="Other Intermediate _x000a_[4] " dataDxfId="47" dataCellStyle="Normal 19"/>
    <tableColumn id="12" xr3:uid="{8944640C-FB60-4B43-A59A-0C4C2B2E5EF4}" name="London Living Rent " dataDxfId="46" dataCellStyle="Normal 19"/>
    <tableColumn id="13" xr3:uid="{C1A5591A-F3BA-43D3-A343-032E55DF7AAC}" name="Shared Ownership " dataDxfId="45" dataCellStyle="Normal 19"/>
    <tableColumn id="14" xr3:uid="{3B1B8116-4436-43C9-9D60-F64C5FCF3E84}" name="Total Affordable Completions _x000a_ [1]" dataDxfId="44" dataCellStyle="Normal 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1B8864-1898-4279-91FF-CC4F420DB560}" name="Table4" displayName="Table4" ref="B5:Q39" totalsRowShown="0" headerRowDxfId="43" dataDxfId="41" headerRowBorderDxfId="42" tableBorderDxfId="40" totalsRowBorderDxfId="39">
  <tableColumns count="16">
    <tableColumn id="1" xr3:uid="{F3FDCAD6-61A4-4C79-8C07-7D2AF7EE4498}" name="Local Authority" dataDxfId="38"/>
    <tableColumn id="2" xr3:uid="{F7DCA92F-D584-46A2-B9A9-596D58FF6832}" name="2018-19 (From Sept 18) " dataDxfId="37"/>
    <tableColumn id="3" xr3:uid="{22337DC2-40B4-4AB7-8342-AB6B4CB97FDC}" name="2019-20 " dataDxfId="36"/>
    <tableColumn id="4" xr3:uid="{D1B5E6E7-5133-4286-9FCE-CBA1D69E36DA}" name="2020-21 " dataDxfId="35"/>
    <tableColumn id="5" xr3:uid="{BC0550C1-E6C7-489A-8535-34975191D834}" name="2021-22 " dataDxfId="34"/>
    <tableColumn id="6" xr3:uid="{F4E2A7CE-E01A-4678-95FD-C1BCC79A00EF}" name="2022-23 " dataDxfId="33"/>
    <tableColumn id="7" xr3:uid="{FB7960A1-8B99-45DB-A2C3-D4D65692BEB7}" name="2023-24" dataDxfId="32"/>
    <tableColumn id="15" xr3:uid="{E9A33E09-5412-4193-99AB-4D1979EBCCDD}" name="2024-25" dataDxfId="31"/>
    <tableColumn id="16" xr3:uid="{5486EFD4-5928-4929-9F97-F1E128F4C4F9}" name="2025-26" dataDxfId="30"/>
    <tableColumn id="8" xr3:uid="{15AD30CC-A70B-4AA3-8814-E8528000B95C}" name="Local Authority " dataDxfId="29"/>
    <tableColumn id="9" xr3:uid="{566328A3-A6B8-4653-9DD1-AB86655769D3}" name="2018-19 (From Sept 18)  " dataDxfId="28"/>
    <tableColumn id="10" xr3:uid="{DB168BDD-5B1C-477F-B2E0-6573E671FDB0}" name="2019-20  " dataDxfId="27"/>
    <tableColumn id="11" xr3:uid="{F061801D-702C-43FB-9666-73DAFD4C2EFB}" name="2020-21  " dataDxfId="26"/>
    <tableColumn id="12" xr3:uid="{C981ED02-4F01-4A7D-A04E-5C085BD4E4D4}" name="2021-22  " dataDxfId="25"/>
    <tableColumn id="13" xr3:uid="{8A902285-C4C8-4AFD-ADD9-B1BDE35055E4}" name="2022-23  " dataDxfId="24"/>
    <tableColumn id="14" xr3:uid="{B6D3C131-64DC-4A62-AFF9-5F89E58F4927}" name="2023-24 " dataDxfId="2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AC75F0-256E-451D-9A76-1CBCB812C015}" name="Table6" displayName="Table6" ref="A3:R11" totalsRowShown="0" headerRowDxfId="22" dataDxfId="20" headerRowBorderDxfId="21" tableBorderDxfId="19" totalsRowBorderDxfId="18">
  <tableColumns count="18">
    <tableColumn id="1" xr3:uid="{F289C606-EBA4-4D9E-9404-C6285E24B469}" name="Starts on site" dataDxfId="17"/>
    <tableColumn id="2" xr3:uid="{5C9DDC75-21B4-438A-9989-2DCB0BF38611}" name=" Studio" dataDxfId="16"/>
    <tableColumn id="3" xr3:uid="{6355E354-FD0E-4422-8E24-DC4CDFBA513F}" name="1 Bed" dataDxfId="15"/>
    <tableColumn id="4" xr3:uid="{CAB4F45F-7A51-433C-9388-873A2C140A4C}" name="2 Bed" dataDxfId="14"/>
    <tableColumn id="5" xr3:uid="{4ADB15D0-3435-4AA6-AC97-FAF5CF7C6063}" name="3 Bed" dataDxfId="13"/>
    <tableColumn id="6" xr3:uid="{DCC85A5A-C0DF-484A-855E-DB9AF3B7E0A4}" name="4 Bed" dataDxfId="12"/>
    <tableColumn id="7" xr3:uid="{62699F36-9776-423A-AA67-A07D91AD8F23}" name="5 Bed" dataDxfId="11"/>
    <tableColumn id="8" xr3:uid="{80547F5E-C6FC-4988-BE96-991576B900EC}" name="6+ Bed" dataDxfId="10"/>
    <tableColumn id="9" xr3:uid="{043BA0B1-D0AA-4E85-98A9-E5D255BED575}" name="Total" dataDxfId="9">
      <calculatedColumnFormula>SUM(B4:H4)</calculatedColumnFormula>
    </tableColumn>
    <tableColumn id="10" xr3:uid="{12271B20-6ADE-4167-9D86-D0D5CCBD32C1}" name="Completions" dataDxfId="8"/>
    <tableColumn id="11" xr3:uid="{9F29813E-EBAA-4513-B603-A20BEB306CB5}" name=" Studio " dataDxfId="7"/>
    <tableColumn id="12" xr3:uid="{0337D920-D438-41C3-86FA-68FB64370087}" name="1 Bed " dataDxfId="6"/>
    <tableColumn id="13" xr3:uid="{7A4AA68E-4217-4695-9858-3901CC558A1E}" name="2 Bed " dataDxfId="5"/>
    <tableColumn id="14" xr3:uid="{EB852ED6-9DC2-4DDF-A8AE-A7738DCA9F64}" name="3 Bed " dataDxfId="4"/>
    <tableColumn id="15" xr3:uid="{D1EAD483-19E3-490F-BC88-BB3FEE05FFBD}" name="4 Bed " dataDxfId="3"/>
    <tableColumn id="16" xr3:uid="{90E28BA9-A915-4620-BFF7-6CAF659A9A01}" name="5 Bed " dataDxfId="2"/>
    <tableColumn id="17" xr3:uid="{65C3BAA9-23D1-48CF-B71A-AEB597EEB954}" name="6+ Bed " dataDxfId="1"/>
    <tableColumn id="18" xr3:uid="{061B3A76-E3C7-4569-B7B5-93560CA5584C}" name="Total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al-data-sets/live-tables-on-social-housing-sales" TargetMode="External"/><Relationship Id="rId2" Type="http://schemas.openxmlformats.org/officeDocument/2006/relationships/hyperlink" Target="https://www.gov.uk/government/collections/local-authority-housing-data" TargetMode="External"/><Relationship Id="rId1" Type="http://schemas.openxmlformats.org/officeDocument/2006/relationships/hyperlink" Target="https://www.gov.uk/government/statistical-data-sets/live-tables-on-affordable-housing-supply"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00E3-8B16-4636-87CE-A379B0569EE3}">
  <sheetPr codeName="Sheet1">
    <pageSetUpPr fitToPage="1"/>
  </sheetPr>
  <dimension ref="A1:C21"/>
  <sheetViews>
    <sheetView showGridLines="0" zoomScale="85" zoomScaleNormal="85" zoomScaleSheetLayoutView="100" workbookViewId="0"/>
  </sheetViews>
  <sheetFormatPr defaultColWidth="9" defaultRowHeight="15.75" x14ac:dyDescent="0.45"/>
  <cols>
    <col min="1" max="1" width="4.3984375" style="15" customWidth="1"/>
    <col min="2" max="2" width="104.3984375" style="15" customWidth="1"/>
    <col min="3" max="16384" width="9" style="15"/>
  </cols>
  <sheetData>
    <row r="1" spans="1:3" ht="26.85" customHeight="1" x14ac:dyDescent="0.45">
      <c r="A1" s="1" t="s">
        <v>0</v>
      </c>
      <c r="B1" s="14"/>
    </row>
    <row r="2" spans="1:3" ht="27.75" customHeight="1" x14ac:dyDescent="0.45">
      <c r="A2" s="15" t="s">
        <v>1</v>
      </c>
      <c r="B2" s="54" t="s">
        <v>2</v>
      </c>
    </row>
    <row r="3" spans="1:3" x14ac:dyDescent="0.5">
      <c r="B3" s="17" t="s">
        <v>3</v>
      </c>
    </row>
    <row r="4" spans="1:3" x14ac:dyDescent="0.5">
      <c r="B4" s="17" t="s">
        <v>4</v>
      </c>
    </row>
    <row r="5" spans="1:3" x14ac:dyDescent="0.5">
      <c r="A5" s="17"/>
      <c r="B5" s="14"/>
    </row>
    <row r="6" spans="1:3" x14ac:dyDescent="0.45">
      <c r="B6" s="16" t="s">
        <v>5</v>
      </c>
    </row>
    <row r="7" spans="1:3" x14ac:dyDescent="0.45">
      <c r="B7" s="18" t="s">
        <v>6</v>
      </c>
    </row>
    <row r="8" spans="1:3" ht="21" customHeight="1" x14ac:dyDescent="0.45">
      <c r="A8" s="14"/>
      <c r="B8" s="14"/>
    </row>
    <row r="9" spans="1:3" ht="25.9" customHeight="1" x14ac:dyDescent="0.45">
      <c r="A9" s="1" t="s">
        <v>7</v>
      </c>
      <c r="B9" s="44"/>
    </row>
    <row r="10" spans="1:3" ht="55.5" customHeight="1" x14ac:dyDescent="0.45">
      <c r="A10" s="2" t="s">
        <v>8</v>
      </c>
      <c r="B10" s="42" t="s">
        <v>9</v>
      </c>
    </row>
    <row r="11" spans="1:3" ht="89.25" customHeight="1" x14ac:dyDescent="0.45">
      <c r="A11" s="2" t="s">
        <v>10</v>
      </c>
      <c r="B11" s="42" t="s">
        <v>11</v>
      </c>
      <c r="C11" s="41"/>
    </row>
    <row r="12" spans="1:3" ht="12" customHeight="1" x14ac:dyDescent="0.45">
      <c r="A12" s="2"/>
      <c r="B12" s="16"/>
    </row>
    <row r="13" spans="1:3" ht="24" customHeight="1" x14ac:dyDescent="0.45">
      <c r="A13" s="2" t="s">
        <v>12</v>
      </c>
      <c r="B13" s="42" t="s">
        <v>13</v>
      </c>
    </row>
    <row r="14" spans="1:3" ht="42" customHeight="1" x14ac:dyDescent="0.45">
      <c r="A14" s="2" t="s">
        <v>14</v>
      </c>
      <c r="B14" s="42" t="s">
        <v>15</v>
      </c>
    </row>
    <row r="15" spans="1:3" x14ac:dyDescent="0.5">
      <c r="A15" s="3" t="s">
        <v>16</v>
      </c>
    </row>
    <row r="16" spans="1:3" ht="5.85" customHeight="1" x14ac:dyDescent="0.5">
      <c r="A16" s="3"/>
    </row>
    <row r="17" spans="1:2" ht="88.5" customHeight="1" x14ac:dyDescent="0.45">
      <c r="A17" s="4"/>
      <c r="B17" s="53" t="s">
        <v>17</v>
      </c>
    </row>
    <row r="18" spans="1:2" x14ac:dyDescent="0.45">
      <c r="A18" s="4"/>
    </row>
    <row r="21" spans="1:2" x14ac:dyDescent="0.45">
      <c r="B21" s="19"/>
    </row>
  </sheetData>
  <hyperlinks>
    <hyperlink ref="B7" r:id="rId1" xr:uid="{F240326A-101C-430B-A403-A5D9B1D5867A}"/>
    <hyperlink ref="B3" r:id="rId2" xr:uid="{44F1F5DF-035F-4B43-A599-B11DE77E4B8D}"/>
    <hyperlink ref="B4" r:id="rId3" location="right-to-buy-sales" display="right-to-buy-sales" xr:uid="{B86F4F83-9D19-4F4C-81F3-5C8D969B67AD}"/>
  </hyperlinks>
  <pageMargins left="0.70866141732283472" right="0.70866141732283472" top="0.74803149606299213" bottom="0.74803149606299213" header="0.31496062992125984" footer="0.31496062992125984"/>
  <pageSetup paperSize="9" scale="80"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20A0-92D7-4609-A208-C74554527AC1}">
  <sheetPr codeName="Sheet3">
    <tabColor theme="0" tint="-4.9989318521683403E-2"/>
  </sheetPr>
  <dimension ref="A1:N95"/>
  <sheetViews>
    <sheetView tabSelected="1" view="pageBreakPreview" zoomScale="80" zoomScaleNormal="80" zoomScaleSheetLayoutView="80" workbookViewId="0"/>
  </sheetViews>
  <sheetFormatPr defaultColWidth="9" defaultRowHeight="14.25" x14ac:dyDescent="0.45"/>
  <cols>
    <col min="1" max="1" width="7.3984375" style="22" customWidth="1"/>
    <col min="2" max="2" width="44.59765625" style="25" customWidth="1"/>
    <col min="3" max="4" width="11.3984375" style="21" customWidth="1"/>
    <col min="5" max="5" width="11.3984375" style="26" customWidth="1"/>
    <col min="6" max="7" width="11.3984375" style="21" customWidth="1"/>
    <col min="8" max="8" width="10.3984375" style="21" customWidth="1"/>
    <col min="9" max="10" width="11.3984375" style="21" customWidth="1"/>
    <col min="11" max="11" width="11.3984375" style="26" customWidth="1"/>
    <col min="12" max="13" width="11.3984375" style="21" customWidth="1"/>
    <col min="14" max="14" width="12.1328125" style="21" customWidth="1"/>
    <col min="15" max="15" width="9" style="87" customWidth="1"/>
    <col min="16" max="16384" width="9" style="87"/>
  </cols>
  <sheetData>
    <row r="1" spans="1:14" x14ac:dyDescent="0.45">
      <c r="A1" s="11" t="s">
        <v>18</v>
      </c>
    </row>
    <row r="2" spans="1:14" ht="13.5" customHeight="1" x14ac:dyDescent="0.45">
      <c r="A2" s="55" t="s">
        <v>139</v>
      </c>
      <c r="B2" s="28"/>
      <c r="D2" s="27"/>
      <c r="E2" s="21"/>
      <c r="J2" s="27"/>
      <c r="K2" s="21"/>
    </row>
    <row r="3" spans="1:14" ht="13.5" customHeight="1" x14ac:dyDescent="0.45">
      <c r="B3" s="28"/>
      <c r="C3" s="10" t="s">
        <v>19</v>
      </c>
      <c r="D3" s="10"/>
      <c r="E3" s="10"/>
      <c r="F3" s="10"/>
      <c r="G3" s="10"/>
      <c r="H3" s="10"/>
      <c r="I3" s="10" t="s">
        <v>20</v>
      </c>
      <c r="J3" s="10"/>
      <c r="K3" s="10"/>
      <c r="L3" s="10"/>
      <c r="M3" s="10"/>
      <c r="N3" s="10"/>
    </row>
    <row r="4" spans="1:14" ht="49.5" customHeight="1" x14ac:dyDescent="0.45">
      <c r="A4" s="43" t="s">
        <v>21</v>
      </c>
      <c r="B4" s="98" t="s">
        <v>1</v>
      </c>
      <c r="C4" s="48" t="s">
        <v>22</v>
      </c>
      <c r="D4" s="48" t="s">
        <v>23</v>
      </c>
      <c r="E4" s="48" t="s">
        <v>24</v>
      </c>
      <c r="F4" s="48" t="s">
        <v>25</v>
      </c>
      <c r="G4" s="48" t="s">
        <v>26</v>
      </c>
      <c r="H4" s="49" t="s">
        <v>27</v>
      </c>
      <c r="I4" s="48" t="s">
        <v>28</v>
      </c>
      <c r="J4" s="48" t="s">
        <v>29</v>
      </c>
      <c r="K4" s="48" t="s">
        <v>30</v>
      </c>
      <c r="L4" s="48" t="s">
        <v>31</v>
      </c>
      <c r="M4" s="48" t="s">
        <v>32</v>
      </c>
      <c r="N4" s="49" t="s">
        <v>33</v>
      </c>
    </row>
    <row r="5" spans="1:14" ht="17.100000000000001" customHeight="1" x14ac:dyDescent="0.45">
      <c r="A5" s="47" t="s">
        <v>34</v>
      </c>
      <c r="B5" s="47" t="s">
        <v>141</v>
      </c>
      <c r="C5" s="23" t="s">
        <v>1</v>
      </c>
      <c r="D5" s="23" t="s">
        <v>1</v>
      </c>
      <c r="E5" s="23" t="s">
        <v>1</v>
      </c>
      <c r="F5" s="23" t="s">
        <v>1</v>
      </c>
      <c r="G5" s="23" t="s">
        <v>1</v>
      </c>
      <c r="H5" s="24" t="s">
        <v>1</v>
      </c>
      <c r="I5" s="23" t="s">
        <v>1</v>
      </c>
      <c r="J5" s="23" t="s">
        <v>1</v>
      </c>
      <c r="K5" s="23" t="s">
        <v>1</v>
      </c>
      <c r="L5" s="23" t="s">
        <v>1</v>
      </c>
      <c r="M5" s="23" t="s">
        <v>1</v>
      </c>
      <c r="N5" s="24" t="s">
        <v>1</v>
      </c>
    </row>
    <row r="6" spans="1:14" ht="17.100000000000001" customHeight="1" x14ac:dyDescent="0.45">
      <c r="A6" s="20" t="s">
        <v>1</v>
      </c>
      <c r="B6" s="28" t="s">
        <v>35</v>
      </c>
      <c r="C6" s="23" t="s">
        <v>1</v>
      </c>
      <c r="D6" s="23" t="s">
        <v>1</v>
      </c>
      <c r="E6" s="23" t="s">
        <v>1</v>
      </c>
      <c r="F6" s="23" t="s">
        <v>1</v>
      </c>
      <c r="G6" s="23" t="s">
        <v>1</v>
      </c>
      <c r="H6" s="24" t="s">
        <v>1</v>
      </c>
      <c r="I6" s="23" t="s">
        <v>1</v>
      </c>
      <c r="J6" s="23" t="s">
        <v>1</v>
      </c>
      <c r="K6" s="23" t="s">
        <v>1</v>
      </c>
      <c r="L6" s="23" t="s">
        <v>1</v>
      </c>
      <c r="M6" s="23" t="s">
        <v>1</v>
      </c>
      <c r="N6" s="24" t="s">
        <v>1</v>
      </c>
    </row>
    <row r="7" spans="1:14" ht="17.100000000000001" customHeight="1" x14ac:dyDescent="0.45">
      <c r="A7" s="20" t="s">
        <v>1</v>
      </c>
      <c r="B7" s="50" t="s">
        <v>36</v>
      </c>
      <c r="C7" s="23">
        <v>0</v>
      </c>
      <c r="D7" s="23">
        <v>727</v>
      </c>
      <c r="E7" s="23">
        <v>0</v>
      </c>
      <c r="F7" s="23">
        <v>119</v>
      </c>
      <c r="G7" s="23">
        <v>4</v>
      </c>
      <c r="H7" s="24">
        <f>SUM(C7:G7)</f>
        <v>850</v>
      </c>
      <c r="I7" s="23">
        <v>0</v>
      </c>
      <c r="J7" s="23">
        <v>32</v>
      </c>
      <c r="K7" s="23">
        <v>0</v>
      </c>
      <c r="L7" s="23">
        <v>0</v>
      </c>
      <c r="M7" s="23">
        <v>0</v>
      </c>
      <c r="N7" s="24">
        <f>SUM(I7:M7)</f>
        <v>32</v>
      </c>
    </row>
    <row r="8" spans="1:14" ht="17.100000000000001" customHeight="1" x14ac:dyDescent="0.45">
      <c r="A8" s="20" t="s">
        <v>1</v>
      </c>
      <c r="B8" s="50" t="s">
        <v>37</v>
      </c>
      <c r="C8" s="23">
        <v>246</v>
      </c>
      <c r="D8" s="23">
        <v>241</v>
      </c>
      <c r="E8" s="23">
        <v>0</v>
      </c>
      <c r="F8" s="23">
        <v>0</v>
      </c>
      <c r="G8" s="23">
        <v>0</v>
      </c>
      <c r="H8" s="24">
        <f t="shared" ref="H8" si="0">SUM(C8:G8)</f>
        <v>487</v>
      </c>
      <c r="I8" s="23">
        <v>218</v>
      </c>
      <c r="J8" s="23">
        <v>166</v>
      </c>
      <c r="K8" s="23">
        <v>0</v>
      </c>
      <c r="L8" s="23">
        <v>0</v>
      </c>
      <c r="M8" s="23">
        <v>0</v>
      </c>
      <c r="N8" s="24">
        <f>SUM(I8:M8)</f>
        <v>384</v>
      </c>
    </row>
    <row r="9" spans="1:14" ht="17.100000000000001" customHeight="1" x14ac:dyDescent="0.45">
      <c r="A9" s="20" t="s">
        <v>1</v>
      </c>
      <c r="B9" s="28" t="s">
        <v>38</v>
      </c>
      <c r="C9" s="23" t="s">
        <v>1</v>
      </c>
      <c r="D9" s="23" t="s">
        <v>1</v>
      </c>
      <c r="E9" s="23" t="s">
        <v>1</v>
      </c>
      <c r="F9" s="23" t="s">
        <v>1</v>
      </c>
      <c r="G9" s="23" t="s">
        <v>1</v>
      </c>
      <c r="H9" s="24" t="s">
        <v>1</v>
      </c>
      <c r="I9" s="23" t="s">
        <v>1</v>
      </c>
      <c r="J9" s="23" t="s">
        <v>1</v>
      </c>
      <c r="K9" s="23" t="s">
        <v>1</v>
      </c>
      <c r="L9" s="23" t="s">
        <v>1</v>
      </c>
      <c r="M9" s="23" t="s">
        <v>1</v>
      </c>
      <c r="N9" s="24" t="s">
        <v>1</v>
      </c>
    </row>
    <row r="10" spans="1:14" ht="17.100000000000001" customHeight="1" x14ac:dyDescent="0.45">
      <c r="A10" s="20" t="s">
        <v>1</v>
      </c>
      <c r="B10" s="50" t="s">
        <v>39</v>
      </c>
      <c r="C10" s="23">
        <v>0</v>
      </c>
      <c r="D10" s="23">
        <v>0</v>
      </c>
      <c r="E10" s="23">
        <v>0</v>
      </c>
      <c r="F10" s="23">
        <v>0</v>
      </c>
      <c r="G10" s="23">
        <v>0</v>
      </c>
      <c r="H10" s="24">
        <f t="shared" ref="H10" si="1">SUM(C10:G10)</f>
        <v>0</v>
      </c>
      <c r="I10" s="23">
        <v>0</v>
      </c>
      <c r="J10" s="23">
        <v>359</v>
      </c>
      <c r="K10" s="23">
        <v>0</v>
      </c>
      <c r="L10" s="23">
        <v>0</v>
      </c>
      <c r="M10" s="23">
        <v>16</v>
      </c>
      <c r="N10" s="24">
        <f>SUM(I10:M10)</f>
        <v>375</v>
      </c>
    </row>
    <row r="11" spans="1:14" ht="17.100000000000001" customHeight="1" x14ac:dyDescent="0.45">
      <c r="A11" s="20" t="s">
        <v>1</v>
      </c>
      <c r="B11" s="50" t="s">
        <v>140</v>
      </c>
      <c r="C11" s="23">
        <v>0</v>
      </c>
      <c r="D11" s="23">
        <v>0</v>
      </c>
      <c r="E11" s="23">
        <v>0</v>
      </c>
      <c r="F11" s="23">
        <v>0</v>
      </c>
      <c r="G11" s="23">
        <v>0</v>
      </c>
      <c r="H11" s="24">
        <f t="shared" ref="H11" si="2">SUM(C11:G11)</f>
        <v>0</v>
      </c>
      <c r="I11" s="23">
        <v>0</v>
      </c>
      <c r="J11" s="23">
        <v>799</v>
      </c>
      <c r="K11" s="23">
        <v>0</v>
      </c>
      <c r="L11" s="23">
        <v>0</v>
      </c>
      <c r="M11" s="23">
        <v>24</v>
      </c>
      <c r="N11" s="24">
        <f>SUM(I11:M11)</f>
        <v>823</v>
      </c>
    </row>
    <row r="12" spans="1:14" ht="17.100000000000001" customHeight="1" x14ac:dyDescent="0.45">
      <c r="A12" s="20" t="s">
        <v>1</v>
      </c>
      <c r="B12" s="28" t="s">
        <v>43</v>
      </c>
      <c r="C12" s="23" t="s">
        <v>1</v>
      </c>
      <c r="D12" s="23" t="s">
        <v>1</v>
      </c>
      <c r="E12" s="23" t="s">
        <v>1</v>
      </c>
      <c r="F12" s="23" t="s">
        <v>1</v>
      </c>
      <c r="G12" s="23" t="s">
        <v>1</v>
      </c>
      <c r="H12" s="24" t="s">
        <v>1</v>
      </c>
      <c r="I12" s="23" t="s">
        <v>1</v>
      </c>
      <c r="J12" s="23" t="s">
        <v>1</v>
      </c>
      <c r="K12" s="23" t="s">
        <v>1</v>
      </c>
      <c r="L12" s="23" t="s">
        <v>1</v>
      </c>
      <c r="M12" s="23" t="s">
        <v>1</v>
      </c>
      <c r="N12" s="24" t="s">
        <v>1</v>
      </c>
    </row>
    <row r="13" spans="1:14" ht="17.100000000000001" customHeight="1" x14ac:dyDescent="0.45">
      <c r="A13" s="22" t="s">
        <v>1</v>
      </c>
      <c r="B13" s="50" t="s">
        <v>45</v>
      </c>
      <c r="C13" s="23">
        <v>0</v>
      </c>
      <c r="D13" s="23">
        <v>10</v>
      </c>
      <c r="E13" s="23">
        <v>0</v>
      </c>
      <c r="F13" s="23">
        <v>0</v>
      </c>
      <c r="G13" s="23">
        <v>0</v>
      </c>
      <c r="H13" s="24">
        <f>SUM(C13:G13)</f>
        <v>10</v>
      </c>
      <c r="I13" s="23">
        <v>7</v>
      </c>
      <c r="J13" s="23">
        <v>27</v>
      </c>
      <c r="K13" s="23">
        <v>0</v>
      </c>
      <c r="L13" s="23">
        <v>0</v>
      </c>
      <c r="M13" s="23">
        <v>0</v>
      </c>
      <c r="N13" s="24">
        <f>SUM(I13:M13)</f>
        <v>34</v>
      </c>
    </row>
    <row r="14" spans="1:14" ht="17.100000000000001" customHeight="1" x14ac:dyDescent="0.45">
      <c r="A14" s="20" t="s">
        <v>1</v>
      </c>
      <c r="B14" s="50" t="s">
        <v>46</v>
      </c>
      <c r="C14" s="23">
        <v>0</v>
      </c>
      <c r="D14" s="23">
        <v>24</v>
      </c>
      <c r="E14" s="23">
        <v>0</v>
      </c>
      <c r="F14" s="23">
        <v>0</v>
      </c>
      <c r="G14" s="23">
        <v>0</v>
      </c>
      <c r="H14" s="24">
        <f t="shared" ref="H14:H15" si="3">SUM(C14:G14)</f>
        <v>24</v>
      </c>
      <c r="I14" s="23">
        <v>13</v>
      </c>
      <c r="J14" s="23">
        <v>25</v>
      </c>
      <c r="K14" s="23">
        <v>0</v>
      </c>
      <c r="L14" s="23">
        <v>0</v>
      </c>
      <c r="M14" s="23">
        <v>0</v>
      </c>
      <c r="N14" s="24">
        <f t="shared" ref="N14:N15" si="4">SUM(I14:M14)</f>
        <v>38</v>
      </c>
    </row>
    <row r="15" spans="1:14" ht="17.100000000000001" customHeight="1" x14ac:dyDescent="0.45">
      <c r="A15" s="20" t="s">
        <v>1</v>
      </c>
      <c r="B15" s="50" t="s">
        <v>47</v>
      </c>
      <c r="C15" s="23">
        <v>0</v>
      </c>
      <c r="D15" s="23">
        <v>0</v>
      </c>
      <c r="E15" s="23">
        <v>0</v>
      </c>
      <c r="F15" s="23">
        <v>0</v>
      </c>
      <c r="G15" s="23">
        <v>0</v>
      </c>
      <c r="H15" s="24">
        <f t="shared" si="3"/>
        <v>0</v>
      </c>
      <c r="I15" s="23">
        <v>8</v>
      </c>
      <c r="J15" s="23">
        <v>0</v>
      </c>
      <c r="K15" s="23">
        <v>0</v>
      </c>
      <c r="L15" s="23">
        <v>0</v>
      </c>
      <c r="M15" s="23">
        <v>0</v>
      </c>
      <c r="N15" s="24">
        <f t="shared" si="4"/>
        <v>8</v>
      </c>
    </row>
    <row r="16" spans="1:14" ht="17.100000000000001" customHeight="1" x14ac:dyDescent="0.45">
      <c r="A16" s="7"/>
      <c r="B16" s="52" t="s">
        <v>131</v>
      </c>
      <c r="C16" s="8">
        <f>SUM(C7:C15)</f>
        <v>246</v>
      </c>
      <c r="D16" s="8">
        <f t="shared" ref="D16:N16" si="5">SUM(D7:D15)</f>
        <v>1002</v>
      </c>
      <c r="E16" s="8">
        <f t="shared" si="5"/>
        <v>0</v>
      </c>
      <c r="F16" s="8">
        <f t="shared" si="5"/>
        <v>119</v>
      </c>
      <c r="G16" s="8">
        <f t="shared" si="5"/>
        <v>4</v>
      </c>
      <c r="H16" s="12">
        <f>SUM(H7:H15)</f>
        <v>1371</v>
      </c>
      <c r="I16" s="8">
        <f t="shared" si="5"/>
        <v>246</v>
      </c>
      <c r="J16" s="8">
        <f t="shared" si="5"/>
        <v>1408</v>
      </c>
      <c r="K16" s="8">
        <f t="shared" si="5"/>
        <v>0</v>
      </c>
      <c r="L16" s="8">
        <f t="shared" si="5"/>
        <v>0</v>
      </c>
      <c r="M16" s="8">
        <f t="shared" si="5"/>
        <v>40</v>
      </c>
      <c r="N16" s="12">
        <f t="shared" si="5"/>
        <v>1694</v>
      </c>
    </row>
    <row r="17" spans="1:14" ht="17.100000000000001" customHeight="1" x14ac:dyDescent="0.45">
      <c r="A17" s="47" t="s">
        <v>49</v>
      </c>
      <c r="B17" s="47" t="s">
        <v>132</v>
      </c>
      <c r="C17" s="23" t="s">
        <v>1</v>
      </c>
      <c r="D17" s="23" t="s">
        <v>1</v>
      </c>
      <c r="E17" s="23" t="s">
        <v>1</v>
      </c>
      <c r="F17" s="23" t="s">
        <v>1</v>
      </c>
      <c r="G17" s="23" t="s">
        <v>1</v>
      </c>
      <c r="H17" s="24" t="s">
        <v>1</v>
      </c>
      <c r="I17" s="23" t="s">
        <v>1</v>
      </c>
      <c r="J17" s="23" t="s">
        <v>1</v>
      </c>
      <c r="K17" s="23" t="s">
        <v>1</v>
      </c>
      <c r="L17" s="23" t="s">
        <v>1</v>
      </c>
      <c r="M17" s="23" t="s">
        <v>1</v>
      </c>
      <c r="N17" s="24" t="s">
        <v>1</v>
      </c>
    </row>
    <row r="18" spans="1:14" ht="17.100000000000001" customHeight="1" x14ac:dyDescent="0.45">
      <c r="A18" s="20" t="s">
        <v>1</v>
      </c>
      <c r="B18" s="28" t="s">
        <v>35</v>
      </c>
      <c r="C18" s="23" t="s">
        <v>1</v>
      </c>
      <c r="D18" s="23" t="s">
        <v>1</v>
      </c>
      <c r="E18" s="23" t="s">
        <v>1</v>
      </c>
      <c r="F18" s="23" t="s">
        <v>1</v>
      </c>
      <c r="G18" s="23" t="s">
        <v>1</v>
      </c>
      <c r="H18" s="24" t="s">
        <v>1</v>
      </c>
      <c r="I18" s="23" t="s">
        <v>1</v>
      </c>
      <c r="J18" s="23" t="s">
        <v>1</v>
      </c>
      <c r="K18" s="23" t="s">
        <v>1</v>
      </c>
      <c r="L18" s="23" t="s">
        <v>1</v>
      </c>
      <c r="M18" s="23" t="s">
        <v>1</v>
      </c>
      <c r="N18" s="24" t="s">
        <v>1</v>
      </c>
    </row>
    <row r="19" spans="1:14" ht="17.100000000000001" customHeight="1" x14ac:dyDescent="0.45">
      <c r="A19" s="20" t="s">
        <v>1</v>
      </c>
      <c r="B19" s="50" t="s">
        <v>36</v>
      </c>
      <c r="C19" s="23">
        <v>0</v>
      </c>
      <c r="D19" s="23">
        <v>683</v>
      </c>
      <c r="E19" s="23">
        <v>0</v>
      </c>
      <c r="F19" s="23">
        <v>0</v>
      </c>
      <c r="G19" s="23">
        <v>1</v>
      </c>
      <c r="H19" s="24">
        <f>SUM(C19:G19)</f>
        <v>684</v>
      </c>
      <c r="I19" s="23">
        <v>0</v>
      </c>
      <c r="J19" s="23">
        <v>105</v>
      </c>
      <c r="K19" s="23">
        <v>0</v>
      </c>
      <c r="L19" s="23">
        <v>0</v>
      </c>
      <c r="M19" s="23">
        <v>0</v>
      </c>
      <c r="N19" s="24">
        <f>SUM(I19:M19)</f>
        <v>105</v>
      </c>
    </row>
    <row r="20" spans="1:14" ht="17.100000000000001" customHeight="1" x14ac:dyDescent="0.45">
      <c r="A20" s="20"/>
      <c r="B20" s="50" t="s">
        <v>37</v>
      </c>
      <c r="C20" s="23">
        <v>127</v>
      </c>
      <c r="D20" s="23">
        <v>301</v>
      </c>
      <c r="E20" s="23">
        <v>0</v>
      </c>
      <c r="F20" s="23">
        <v>0</v>
      </c>
      <c r="G20" s="23">
        <v>0</v>
      </c>
      <c r="H20" s="24">
        <f t="shared" ref="H20:H31" si="6">SUM(C20:G20)</f>
        <v>428</v>
      </c>
      <c r="I20" s="23">
        <v>166</v>
      </c>
      <c r="J20" s="23">
        <v>235</v>
      </c>
      <c r="K20" s="23">
        <v>0</v>
      </c>
      <c r="L20" s="23">
        <v>0</v>
      </c>
      <c r="M20" s="23">
        <v>0</v>
      </c>
      <c r="N20" s="24">
        <f>SUM(I20:M20)</f>
        <v>401</v>
      </c>
    </row>
    <row r="21" spans="1:14" ht="17.100000000000001" customHeight="1" x14ac:dyDescent="0.45">
      <c r="A21" s="20"/>
      <c r="B21" s="28" t="s">
        <v>38</v>
      </c>
      <c r="C21" s="23" t="s">
        <v>1</v>
      </c>
      <c r="D21" s="23" t="s">
        <v>1</v>
      </c>
      <c r="E21" s="23" t="s">
        <v>1</v>
      </c>
      <c r="F21" s="23" t="s">
        <v>1</v>
      </c>
      <c r="G21" s="23" t="s">
        <v>1</v>
      </c>
      <c r="H21" s="24" t="s">
        <v>1</v>
      </c>
      <c r="I21" s="23" t="s">
        <v>1</v>
      </c>
      <c r="J21" s="23" t="s">
        <v>1</v>
      </c>
      <c r="K21" s="23" t="s">
        <v>1</v>
      </c>
      <c r="L21" s="23" t="s">
        <v>1</v>
      </c>
      <c r="M21" s="23" t="s">
        <v>1</v>
      </c>
      <c r="N21" s="24" t="s">
        <v>1</v>
      </c>
    </row>
    <row r="22" spans="1:14" ht="17.100000000000001" customHeight="1" x14ac:dyDescent="0.45">
      <c r="A22" s="20"/>
      <c r="B22" s="50" t="s">
        <v>39</v>
      </c>
      <c r="C22" s="23">
        <v>0</v>
      </c>
      <c r="D22" s="23">
        <v>0</v>
      </c>
      <c r="E22" s="23">
        <v>0</v>
      </c>
      <c r="F22" s="23">
        <v>0</v>
      </c>
      <c r="G22" s="23">
        <v>0</v>
      </c>
      <c r="H22" s="24">
        <f t="shared" si="6"/>
        <v>0</v>
      </c>
      <c r="I22" s="23">
        <v>0</v>
      </c>
      <c r="J22" s="23">
        <v>229</v>
      </c>
      <c r="K22" s="23">
        <v>7</v>
      </c>
      <c r="L22" s="23">
        <v>0</v>
      </c>
      <c r="M22" s="23">
        <v>30</v>
      </c>
      <c r="N22" s="24">
        <f>SUM(I22:M22)</f>
        <v>266</v>
      </c>
    </row>
    <row r="23" spans="1:14" ht="17.100000000000001" customHeight="1" x14ac:dyDescent="0.45">
      <c r="A23" s="20"/>
      <c r="B23" s="50" t="s">
        <v>40</v>
      </c>
      <c r="C23" s="23">
        <v>0</v>
      </c>
      <c r="D23" s="23">
        <v>0</v>
      </c>
      <c r="E23" s="23">
        <v>0</v>
      </c>
      <c r="F23" s="23">
        <v>0</v>
      </c>
      <c r="G23" s="23">
        <v>0</v>
      </c>
      <c r="H23" s="24">
        <f>SUM(C23:G23)</f>
        <v>0</v>
      </c>
      <c r="I23" s="23">
        <v>0</v>
      </c>
      <c r="J23" s="23">
        <v>80</v>
      </c>
      <c r="K23" s="23">
        <v>0</v>
      </c>
      <c r="L23" s="23">
        <v>0</v>
      </c>
      <c r="M23" s="23">
        <v>0</v>
      </c>
      <c r="N23" s="24">
        <f>SUM(I23:M23)</f>
        <v>80</v>
      </c>
    </row>
    <row r="24" spans="1:14" ht="17.100000000000001" customHeight="1" x14ac:dyDescent="0.45">
      <c r="A24" s="20"/>
      <c r="B24" s="50" t="s">
        <v>140</v>
      </c>
      <c r="C24" s="23">
        <v>0</v>
      </c>
      <c r="D24" s="23">
        <v>0</v>
      </c>
      <c r="E24" s="23">
        <v>0</v>
      </c>
      <c r="F24" s="23">
        <v>0</v>
      </c>
      <c r="G24" s="23">
        <v>0</v>
      </c>
      <c r="H24" s="24">
        <f t="shared" si="6"/>
        <v>0</v>
      </c>
      <c r="I24" s="23">
        <v>0</v>
      </c>
      <c r="J24" s="23">
        <v>2317</v>
      </c>
      <c r="K24" s="23">
        <v>0</v>
      </c>
      <c r="L24" s="23">
        <v>0</v>
      </c>
      <c r="M24" s="23">
        <v>101</v>
      </c>
      <c r="N24" s="24">
        <f>SUM(I24:M24)</f>
        <v>2418</v>
      </c>
    </row>
    <row r="25" spans="1:14" ht="17.100000000000001" customHeight="1" x14ac:dyDescent="0.45">
      <c r="A25" s="20"/>
      <c r="B25" s="50" t="s">
        <v>41</v>
      </c>
      <c r="C25" s="23">
        <v>0</v>
      </c>
      <c r="D25" s="23">
        <v>0</v>
      </c>
      <c r="E25" s="23">
        <v>0</v>
      </c>
      <c r="F25" s="23">
        <v>0</v>
      </c>
      <c r="G25" s="23">
        <v>0</v>
      </c>
      <c r="H25" s="24">
        <f t="shared" si="6"/>
        <v>0</v>
      </c>
      <c r="I25" s="23">
        <v>0</v>
      </c>
      <c r="J25" s="23">
        <v>43</v>
      </c>
      <c r="K25" s="23">
        <v>0</v>
      </c>
      <c r="L25" s="23">
        <v>0</v>
      </c>
      <c r="M25" s="23">
        <v>0</v>
      </c>
      <c r="N25" s="24">
        <f t="shared" ref="N25:N26" si="7">SUM(I25:M25)</f>
        <v>43</v>
      </c>
    </row>
    <row r="26" spans="1:14" ht="17.100000000000001" customHeight="1" x14ac:dyDescent="0.45">
      <c r="A26" s="20"/>
      <c r="B26" s="50" t="s">
        <v>42</v>
      </c>
      <c r="C26" s="23">
        <v>0</v>
      </c>
      <c r="D26" s="23">
        <v>0</v>
      </c>
      <c r="E26" s="23">
        <v>0</v>
      </c>
      <c r="F26" s="23">
        <v>0</v>
      </c>
      <c r="G26" s="23">
        <v>0</v>
      </c>
      <c r="H26" s="24">
        <f t="shared" si="6"/>
        <v>0</v>
      </c>
      <c r="I26" s="23">
        <v>75</v>
      </c>
      <c r="J26" s="23">
        <v>99</v>
      </c>
      <c r="K26" s="23">
        <v>0</v>
      </c>
      <c r="L26" s="23">
        <v>0</v>
      </c>
      <c r="M26" s="23">
        <v>0</v>
      </c>
      <c r="N26" s="24">
        <f t="shared" si="7"/>
        <v>174</v>
      </c>
    </row>
    <row r="27" spans="1:14" ht="17.100000000000001" customHeight="1" x14ac:dyDescent="0.45">
      <c r="A27" s="20"/>
      <c r="B27" s="28" t="s">
        <v>43</v>
      </c>
      <c r="C27" s="23" t="s">
        <v>1</v>
      </c>
      <c r="D27" s="23" t="s">
        <v>1</v>
      </c>
      <c r="E27" s="23" t="s">
        <v>1</v>
      </c>
      <c r="F27" s="23" t="s">
        <v>1</v>
      </c>
      <c r="G27" s="23" t="s">
        <v>1</v>
      </c>
      <c r="H27" s="24" t="s">
        <v>1</v>
      </c>
      <c r="I27" s="23" t="s">
        <v>1</v>
      </c>
      <c r="J27" s="23" t="s">
        <v>1</v>
      </c>
      <c r="K27" s="23" t="s">
        <v>1</v>
      </c>
      <c r="L27" s="23" t="s">
        <v>1</v>
      </c>
      <c r="M27" s="23" t="s">
        <v>1</v>
      </c>
      <c r="N27" s="24" t="s">
        <v>1</v>
      </c>
    </row>
    <row r="28" spans="1:14" ht="17.100000000000001" customHeight="1" x14ac:dyDescent="0.45">
      <c r="A28" s="20"/>
      <c r="B28" s="50" t="s">
        <v>44</v>
      </c>
      <c r="C28" s="51">
        <v>28</v>
      </c>
      <c r="D28" s="23">
        <v>2</v>
      </c>
      <c r="E28" s="23">
        <v>0</v>
      </c>
      <c r="F28" s="23">
        <v>0</v>
      </c>
      <c r="G28" s="23">
        <v>0</v>
      </c>
      <c r="H28" s="24">
        <f t="shared" si="6"/>
        <v>30</v>
      </c>
      <c r="I28" s="23">
        <v>73</v>
      </c>
      <c r="J28" s="23">
        <v>20</v>
      </c>
      <c r="K28" s="23">
        <v>0</v>
      </c>
      <c r="L28" s="23">
        <v>0</v>
      </c>
      <c r="M28" s="23">
        <v>0</v>
      </c>
      <c r="N28" s="24">
        <f>SUM(I28:M28)</f>
        <v>93</v>
      </c>
    </row>
    <row r="29" spans="1:14" ht="17.100000000000001" customHeight="1" x14ac:dyDescent="0.45">
      <c r="B29" s="50" t="s">
        <v>45</v>
      </c>
      <c r="C29" s="23">
        <v>0</v>
      </c>
      <c r="D29" s="23">
        <v>36</v>
      </c>
      <c r="E29" s="23">
        <v>0</v>
      </c>
      <c r="F29" s="23">
        <v>9</v>
      </c>
      <c r="G29" s="23">
        <v>0</v>
      </c>
      <c r="H29" s="24">
        <f>SUM(C29:G29)</f>
        <v>45</v>
      </c>
      <c r="I29" s="23">
        <v>21</v>
      </c>
      <c r="J29" s="23">
        <v>27</v>
      </c>
      <c r="K29" s="23">
        <v>0</v>
      </c>
      <c r="L29" s="23">
        <v>0</v>
      </c>
      <c r="M29" s="23">
        <v>0</v>
      </c>
      <c r="N29" s="24">
        <f>SUM(I29:M29)</f>
        <v>48</v>
      </c>
    </row>
    <row r="30" spans="1:14" ht="17.100000000000001" customHeight="1" x14ac:dyDescent="0.45">
      <c r="A30" s="20"/>
      <c r="B30" s="50" t="s">
        <v>46</v>
      </c>
      <c r="C30" s="23">
        <v>111</v>
      </c>
      <c r="D30" s="23">
        <v>30</v>
      </c>
      <c r="E30" s="23">
        <v>0</v>
      </c>
      <c r="F30" s="23">
        <v>0</v>
      </c>
      <c r="G30" s="23">
        <v>0</v>
      </c>
      <c r="H30" s="24">
        <f t="shared" si="6"/>
        <v>141</v>
      </c>
      <c r="I30" s="23">
        <v>34</v>
      </c>
      <c r="J30" s="23">
        <v>22</v>
      </c>
      <c r="K30" s="23">
        <v>0</v>
      </c>
      <c r="L30" s="23">
        <v>0</v>
      </c>
      <c r="M30" s="23">
        <v>0</v>
      </c>
      <c r="N30" s="24">
        <f t="shared" ref="N30:N31" si="8">SUM(I30:M30)</f>
        <v>56</v>
      </c>
    </row>
    <row r="31" spans="1:14" ht="17.100000000000001" customHeight="1" x14ac:dyDescent="0.45">
      <c r="A31" s="20"/>
      <c r="B31" s="50" t="s">
        <v>47</v>
      </c>
      <c r="C31" s="23">
        <v>0</v>
      </c>
      <c r="D31" s="23">
        <v>0</v>
      </c>
      <c r="E31" s="23">
        <v>0</v>
      </c>
      <c r="F31" s="23">
        <v>0</v>
      </c>
      <c r="G31" s="23">
        <v>0</v>
      </c>
      <c r="H31" s="24">
        <f t="shared" si="6"/>
        <v>0</v>
      </c>
      <c r="I31" s="23">
        <v>6</v>
      </c>
      <c r="J31" s="23">
        <v>0</v>
      </c>
      <c r="K31" s="23">
        <v>0</v>
      </c>
      <c r="L31" s="23">
        <v>0</v>
      </c>
      <c r="M31" s="23">
        <v>0</v>
      </c>
      <c r="N31" s="24">
        <f t="shared" si="8"/>
        <v>6</v>
      </c>
    </row>
    <row r="32" spans="1:14" ht="17.100000000000001" customHeight="1" x14ac:dyDescent="0.45">
      <c r="A32" s="7"/>
      <c r="B32" s="52" t="s">
        <v>48</v>
      </c>
      <c r="C32" s="8">
        <f>SUM(C19:C31)</f>
        <v>266</v>
      </c>
      <c r="D32" s="8">
        <f t="shared" ref="D32:G32" si="9">SUM(D19:D31)</f>
        <v>1052</v>
      </c>
      <c r="E32" s="8">
        <f t="shared" si="9"/>
        <v>0</v>
      </c>
      <c r="F32" s="8">
        <f t="shared" si="9"/>
        <v>9</v>
      </c>
      <c r="G32" s="8">
        <f t="shared" si="9"/>
        <v>1</v>
      </c>
      <c r="H32" s="12">
        <f>SUM(H19:H31)</f>
        <v>1328</v>
      </c>
      <c r="I32" s="8">
        <f>SUM(I19:I31)</f>
        <v>375</v>
      </c>
      <c r="J32" s="8">
        <f>SUM(J19:J31)</f>
        <v>3177</v>
      </c>
      <c r="K32" s="8">
        <f t="shared" ref="K32:M32" si="10">SUM(K19:K31)</f>
        <v>7</v>
      </c>
      <c r="L32" s="8">
        <f t="shared" si="10"/>
        <v>0</v>
      </c>
      <c r="M32" s="8">
        <f t="shared" si="10"/>
        <v>131</v>
      </c>
      <c r="N32" s="12">
        <f>SUM(N19:N31)</f>
        <v>3690</v>
      </c>
    </row>
    <row r="33" spans="1:14" ht="17.100000000000001" customHeight="1" x14ac:dyDescent="0.45">
      <c r="A33" s="47" t="s">
        <v>50</v>
      </c>
      <c r="B33" s="47" t="s">
        <v>133</v>
      </c>
      <c r="C33" s="23" t="s">
        <v>1</v>
      </c>
      <c r="D33" s="23" t="s">
        <v>1</v>
      </c>
      <c r="E33" s="23" t="s">
        <v>1</v>
      </c>
      <c r="F33" s="23" t="s">
        <v>1</v>
      </c>
      <c r="G33" s="23" t="s">
        <v>1</v>
      </c>
      <c r="H33" s="24" t="s">
        <v>1</v>
      </c>
      <c r="I33" s="23" t="s">
        <v>1</v>
      </c>
      <c r="J33" s="23" t="s">
        <v>1</v>
      </c>
      <c r="K33" s="23" t="s">
        <v>1</v>
      </c>
      <c r="L33" s="23" t="s">
        <v>1</v>
      </c>
      <c r="M33" s="23" t="s">
        <v>1</v>
      </c>
      <c r="N33" s="24" t="s">
        <v>1</v>
      </c>
    </row>
    <row r="34" spans="1:14" ht="17.100000000000001" customHeight="1" x14ac:dyDescent="0.45">
      <c r="A34" s="20" t="s">
        <v>1</v>
      </c>
      <c r="B34" s="28" t="s">
        <v>35</v>
      </c>
      <c r="C34" s="96" t="s">
        <v>1</v>
      </c>
      <c r="D34" s="96" t="s">
        <v>1</v>
      </c>
      <c r="E34" s="96" t="s">
        <v>1</v>
      </c>
      <c r="F34" s="96" t="s">
        <v>1</v>
      </c>
      <c r="G34" s="96" t="s">
        <v>1</v>
      </c>
      <c r="H34" s="97" t="s">
        <v>1</v>
      </c>
      <c r="I34" s="96" t="s">
        <v>1</v>
      </c>
      <c r="J34" s="96" t="s">
        <v>1</v>
      </c>
      <c r="K34" s="96" t="s">
        <v>1</v>
      </c>
      <c r="L34" s="96" t="s">
        <v>1</v>
      </c>
      <c r="M34" s="96" t="s">
        <v>1</v>
      </c>
      <c r="N34" s="97" t="s">
        <v>1</v>
      </c>
    </row>
    <row r="35" spans="1:14" ht="17.100000000000001" customHeight="1" x14ac:dyDescent="0.45">
      <c r="A35" s="20" t="s">
        <v>1</v>
      </c>
      <c r="B35" s="50" t="s">
        <v>36</v>
      </c>
      <c r="C35" s="23">
        <v>0</v>
      </c>
      <c r="D35" s="23">
        <v>630</v>
      </c>
      <c r="E35" s="23">
        <v>0</v>
      </c>
      <c r="F35" s="23">
        <v>0</v>
      </c>
      <c r="G35" s="23">
        <v>19</v>
      </c>
      <c r="H35" s="24">
        <f>SUM(C35:G35)</f>
        <v>649</v>
      </c>
      <c r="I35" s="23">
        <v>0</v>
      </c>
      <c r="J35" s="23">
        <v>133</v>
      </c>
      <c r="K35" s="23">
        <v>0</v>
      </c>
      <c r="L35" s="23">
        <v>0</v>
      </c>
      <c r="M35" s="23">
        <v>0</v>
      </c>
      <c r="N35" s="24">
        <f>SUM(I35:M35)</f>
        <v>133</v>
      </c>
    </row>
    <row r="36" spans="1:14" ht="17.100000000000001" customHeight="1" x14ac:dyDescent="0.45">
      <c r="A36" s="20" t="s">
        <v>1</v>
      </c>
      <c r="B36" s="50" t="s">
        <v>37</v>
      </c>
      <c r="C36" s="23">
        <v>76</v>
      </c>
      <c r="D36" s="23">
        <v>1</v>
      </c>
      <c r="E36" s="23">
        <v>0</v>
      </c>
      <c r="F36" s="23">
        <v>0</v>
      </c>
      <c r="G36" s="23">
        <v>0</v>
      </c>
      <c r="H36" s="24">
        <f>SUM(C36:G36)</f>
        <v>77</v>
      </c>
      <c r="I36" s="23">
        <v>4</v>
      </c>
      <c r="J36" s="23">
        <v>1</v>
      </c>
      <c r="K36" s="23">
        <v>0</v>
      </c>
      <c r="L36" s="23">
        <v>0</v>
      </c>
      <c r="M36" s="23">
        <v>0</v>
      </c>
      <c r="N36" s="24">
        <f>SUM(I36:M36)</f>
        <v>5</v>
      </c>
    </row>
    <row r="37" spans="1:14" ht="17.100000000000001" customHeight="1" x14ac:dyDescent="0.45">
      <c r="A37" s="20" t="s">
        <v>1</v>
      </c>
      <c r="B37" s="28" t="s">
        <v>38</v>
      </c>
      <c r="C37" s="23" t="s">
        <v>1</v>
      </c>
      <c r="D37" s="23" t="s">
        <v>1</v>
      </c>
      <c r="E37" s="23" t="s">
        <v>1</v>
      </c>
      <c r="F37" s="23" t="s">
        <v>1</v>
      </c>
      <c r="G37" s="23" t="s">
        <v>1</v>
      </c>
      <c r="H37" s="24" t="s">
        <v>1</v>
      </c>
      <c r="I37" s="23" t="s">
        <v>1</v>
      </c>
      <c r="J37" s="23" t="s">
        <v>1</v>
      </c>
      <c r="K37" s="23" t="s">
        <v>1</v>
      </c>
      <c r="L37" s="23" t="s">
        <v>1</v>
      </c>
      <c r="M37" s="23" t="s">
        <v>1</v>
      </c>
      <c r="N37" s="24" t="s">
        <v>1</v>
      </c>
    </row>
    <row r="38" spans="1:14" ht="17.100000000000001" customHeight="1" x14ac:dyDescent="0.45">
      <c r="A38" s="20" t="s">
        <v>1</v>
      </c>
      <c r="B38" s="50" t="s">
        <v>39</v>
      </c>
      <c r="C38" s="23">
        <v>0</v>
      </c>
      <c r="D38" s="23">
        <v>0</v>
      </c>
      <c r="E38" s="23">
        <v>0</v>
      </c>
      <c r="F38" s="23">
        <v>0</v>
      </c>
      <c r="G38" s="23">
        <v>0</v>
      </c>
      <c r="H38" s="24">
        <f>SUM(C38:G38)</f>
        <v>0</v>
      </c>
      <c r="I38" s="23">
        <v>46</v>
      </c>
      <c r="J38" s="23">
        <v>287</v>
      </c>
      <c r="K38" s="23">
        <v>35</v>
      </c>
      <c r="L38" s="23">
        <v>20</v>
      </c>
      <c r="M38" s="23">
        <v>14</v>
      </c>
      <c r="N38" s="24">
        <f>SUM(I38:M38)</f>
        <v>402</v>
      </c>
    </row>
    <row r="39" spans="1:14" ht="17.100000000000001" customHeight="1" x14ac:dyDescent="0.45">
      <c r="A39" s="20" t="s">
        <v>1</v>
      </c>
      <c r="B39" s="50" t="s">
        <v>140</v>
      </c>
      <c r="C39" s="23">
        <v>0</v>
      </c>
      <c r="D39" s="23">
        <v>0</v>
      </c>
      <c r="E39" s="23">
        <v>0</v>
      </c>
      <c r="F39" s="23">
        <v>0</v>
      </c>
      <c r="G39" s="23">
        <v>0</v>
      </c>
      <c r="H39" s="24">
        <f t="shared" ref="H39:H42" si="11">SUM(C39:G39)</f>
        <v>0</v>
      </c>
      <c r="I39" s="23">
        <v>0</v>
      </c>
      <c r="J39" s="23">
        <v>1045</v>
      </c>
      <c r="K39" s="23">
        <v>0</v>
      </c>
      <c r="L39" s="23">
        <v>0</v>
      </c>
      <c r="M39" s="23">
        <v>101</v>
      </c>
      <c r="N39" s="24">
        <f>SUM(I39:M39)</f>
        <v>1146</v>
      </c>
    </row>
    <row r="40" spans="1:14" ht="17.100000000000001" customHeight="1" x14ac:dyDescent="0.45">
      <c r="A40" s="20" t="s">
        <v>1</v>
      </c>
      <c r="B40" s="50" t="s">
        <v>41</v>
      </c>
      <c r="C40" s="23">
        <v>0</v>
      </c>
      <c r="D40" s="23">
        <v>0</v>
      </c>
      <c r="E40" s="23">
        <v>0</v>
      </c>
      <c r="F40" s="23">
        <v>0</v>
      </c>
      <c r="G40" s="23">
        <v>0</v>
      </c>
      <c r="H40" s="24">
        <f t="shared" si="11"/>
        <v>0</v>
      </c>
      <c r="I40" s="23">
        <v>93</v>
      </c>
      <c r="J40" s="23">
        <v>111</v>
      </c>
      <c r="K40" s="23">
        <v>0</v>
      </c>
      <c r="L40" s="23">
        <v>0</v>
      </c>
      <c r="M40" s="23">
        <v>0</v>
      </c>
      <c r="N40" s="24">
        <f t="shared" ref="N40:N48" si="12">SUM(I40:M40)</f>
        <v>204</v>
      </c>
    </row>
    <row r="41" spans="1:14" ht="17.100000000000001" customHeight="1" x14ac:dyDescent="0.45">
      <c r="A41" s="20" t="s">
        <v>1</v>
      </c>
      <c r="B41" s="50" t="s">
        <v>42</v>
      </c>
      <c r="C41" s="23">
        <v>0</v>
      </c>
      <c r="D41" s="23">
        <v>0</v>
      </c>
      <c r="E41" s="23">
        <v>0</v>
      </c>
      <c r="F41" s="23">
        <v>0</v>
      </c>
      <c r="G41" s="23">
        <v>0</v>
      </c>
      <c r="H41" s="24">
        <f t="shared" si="11"/>
        <v>0</v>
      </c>
      <c r="I41" s="23">
        <v>153</v>
      </c>
      <c r="J41" s="23">
        <v>134</v>
      </c>
      <c r="K41" s="23">
        <v>0</v>
      </c>
      <c r="L41" s="23">
        <v>0</v>
      </c>
      <c r="M41" s="23">
        <v>0</v>
      </c>
      <c r="N41" s="24">
        <f t="shared" si="12"/>
        <v>287</v>
      </c>
    </row>
    <row r="42" spans="1:14" ht="17.100000000000001" customHeight="1" x14ac:dyDescent="0.45">
      <c r="A42" s="20" t="s">
        <v>1</v>
      </c>
      <c r="B42" s="50" t="s">
        <v>40</v>
      </c>
      <c r="C42" s="23">
        <v>0</v>
      </c>
      <c r="D42" s="23">
        <v>0</v>
      </c>
      <c r="E42" s="23">
        <v>0</v>
      </c>
      <c r="F42" s="23">
        <v>0</v>
      </c>
      <c r="G42" s="23">
        <v>0</v>
      </c>
      <c r="H42" s="24">
        <f t="shared" si="11"/>
        <v>0</v>
      </c>
      <c r="I42" s="23">
        <v>13</v>
      </c>
      <c r="J42" s="23">
        <v>0</v>
      </c>
      <c r="K42" s="23">
        <v>0</v>
      </c>
      <c r="L42" s="23">
        <v>0</v>
      </c>
      <c r="M42" s="23">
        <v>0</v>
      </c>
      <c r="N42" s="24">
        <f t="shared" si="12"/>
        <v>13</v>
      </c>
    </row>
    <row r="43" spans="1:14" ht="17.100000000000001" customHeight="1" x14ac:dyDescent="0.45">
      <c r="A43" s="20" t="s">
        <v>1</v>
      </c>
      <c r="B43" s="28" t="s">
        <v>43</v>
      </c>
      <c r="C43" s="23" t="s">
        <v>1</v>
      </c>
      <c r="D43" s="23" t="s">
        <v>1</v>
      </c>
      <c r="E43" s="23" t="s">
        <v>1</v>
      </c>
      <c r="F43" s="23" t="s">
        <v>1</v>
      </c>
      <c r="G43" s="23" t="s">
        <v>1</v>
      </c>
      <c r="H43" s="24" t="s">
        <v>1</v>
      </c>
      <c r="I43" s="23" t="s">
        <v>1</v>
      </c>
      <c r="J43" s="23" t="s">
        <v>1</v>
      </c>
      <c r="K43" s="23" t="s">
        <v>1</v>
      </c>
      <c r="L43" s="23" t="s">
        <v>1</v>
      </c>
      <c r="M43" s="23" t="s">
        <v>1</v>
      </c>
      <c r="N43" s="24" t="s">
        <v>1</v>
      </c>
    </row>
    <row r="44" spans="1:14" ht="17.100000000000001" customHeight="1" x14ac:dyDescent="0.45">
      <c r="A44" s="20" t="s">
        <v>1</v>
      </c>
      <c r="B44" s="50" t="s">
        <v>44</v>
      </c>
      <c r="C44" s="51">
        <v>134</v>
      </c>
      <c r="D44" s="23">
        <v>20</v>
      </c>
      <c r="E44" s="23">
        <v>0</v>
      </c>
      <c r="F44" s="23">
        <v>0</v>
      </c>
      <c r="G44" s="23">
        <v>0</v>
      </c>
      <c r="H44" s="24">
        <f>SUM(C44:G44)</f>
        <v>154</v>
      </c>
      <c r="I44" s="23">
        <v>89</v>
      </c>
      <c r="J44" s="23">
        <v>119</v>
      </c>
      <c r="K44" s="23">
        <v>0</v>
      </c>
      <c r="L44" s="23">
        <v>0</v>
      </c>
      <c r="M44" s="23">
        <v>0</v>
      </c>
      <c r="N44" s="24">
        <f t="shared" si="12"/>
        <v>208</v>
      </c>
    </row>
    <row r="45" spans="1:14" ht="17.100000000000001" customHeight="1" x14ac:dyDescent="0.45">
      <c r="A45" s="20" t="s">
        <v>1</v>
      </c>
      <c r="B45" s="50" t="s">
        <v>45</v>
      </c>
      <c r="C45" s="51">
        <v>0</v>
      </c>
      <c r="D45" s="23">
        <v>7</v>
      </c>
      <c r="E45" s="23">
        <v>0</v>
      </c>
      <c r="F45" s="23">
        <v>0</v>
      </c>
      <c r="G45" s="23">
        <v>0</v>
      </c>
      <c r="H45" s="24">
        <f>SUM(C45:G45)</f>
        <v>7</v>
      </c>
      <c r="I45" s="23">
        <v>8</v>
      </c>
      <c r="J45" s="23">
        <v>91</v>
      </c>
      <c r="K45" s="23">
        <v>0</v>
      </c>
      <c r="L45" s="23">
        <v>0</v>
      </c>
      <c r="M45" s="23">
        <v>0</v>
      </c>
      <c r="N45" s="24">
        <f>SUM(I45:M45)</f>
        <v>99</v>
      </c>
    </row>
    <row r="46" spans="1:14" ht="17.100000000000001" customHeight="1" x14ac:dyDescent="0.45">
      <c r="A46" s="20" t="s">
        <v>1</v>
      </c>
      <c r="B46" s="50" t="s">
        <v>42</v>
      </c>
      <c r="C46" s="23">
        <v>2</v>
      </c>
      <c r="D46" s="23">
        <v>1</v>
      </c>
      <c r="E46" s="23">
        <v>0</v>
      </c>
      <c r="F46" s="23">
        <v>0</v>
      </c>
      <c r="G46" s="23">
        <v>0</v>
      </c>
      <c r="H46" s="24">
        <f>SUM(C46:G46)</f>
        <v>3</v>
      </c>
      <c r="I46" s="23">
        <v>2</v>
      </c>
      <c r="J46" s="23">
        <v>1</v>
      </c>
      <c r="K46" s="23">
        <v>0</v>
      </c>
      <c r="L46" s="23">
        <v>0</v>
      </c>
      <c r="M46" s="23">
        <v>0</v>
      </c>
      <c r="N46" s="24">
        <f t="shared" si="12"/>
        <v>3</v>
      </c>
    </row>
    <row r="47" spans="1:14" ht="17.100000000000001" customHeight="1" x14ac:dyDescent="0.45">
      <c r="A47" s="20" t="s">
        <v>1</v>
      </c>
      <c r="B47" s="50" t="s">
        <v>47</v>
      </c>
      <c r="C47" s="23">
        <v>14</v>
      </c>
      <c r="D47" s="23">
        <v>0</v>
      </c>
      <c r="E47" s="23">
        <v>0</v>
      </c>
      <c r="F47" s="23">
        <v>0</v>
      </c>
      <c r="G47" s="23">
        <v>0</v>
      </c>
      <c r="H47" s="24">
        <f>SUM(C47:G47)</f>
        <v>14</v>
      </c>
      <c r="I47" s="23">
        <v>0</v>
      </c>
      <c r="J47" s="23">
        <v>0</v>
      </c>
      <c r="K47" s="23">
        <v>0</v>
      </c>
      <c r="L47" s="23">
        <v>0</v>
      </c>
      <c r="M47" s="23">
        <v>0</v>
      </c>
      <c r="N47" s="24">
        <f t="shared" si="12"/>
        <v>0</v>
      </c>
    </row>
    <row r="48" spans="1:14" ht="17.100000000000001" customHeight="1" x14ac:dyDescent="0.45">
      <c r="A48" s="20" t="s">
        <v>1</v>
      </c>
      <c r="B48" s="50" t="s">
        <v>46</v>
      </c>
      <c r="C48" s="23">
        <v>33</v>
      </c>
      <c r="D48" s="23">
        <v>2</v>
      </c>
      <c r="E48" s="23">
        <v>0</v>
      </c>
      <c r="F48" s="23">
        <v>0</v>
      </c>
      <c r="G48" s="23">
        <v>0</v>
      </c>
      <c r="H48" s="24">
        <f>SUM(C48:G48)</f>
        <v>35</v>
      </c>
      <c r="I48" s="23">
        <v>24</v>
      </c>
      <c r="J48" s="23">
        <v>0</v>
      </c>
      <c r="K48" s="23">
        <v>0</v>
      </c>
      <c r="L48" s="23">
        <v>0</v>
      </c>
      <c r="M48" s="23">
        <v>0</v>
      </c>
      <c r="N48" s="24">
        <f t="shared" si="12"/>
        <v>24</v>
      </c>
    </row>
    <row r="49" spans="1:14" ht="17.100000000000001" customHeight="1" x14ac:dyDescent="0.45">
      <c r="A49" s="7"/>
      <c r="B49" s="52" t="s">
        <v>51</v>
      </c>
      <c r="C49" s="8">
        <f t="shared" ref="C49:N49" si="13">SUM(C35:C48)</f>
        <v>259</v>
      </c>
      <c r="D49" s="8">
        <f t="shared" si="13"/>
        <v>661</v>
      </c>
      <c r="E49" s="8">
        <f t="shared" si="13"/>
        <v>0</v>
      </c>
      <c r="F49" s="8">
        <f t="shared" si="13"/>
        <v>0</v>
      </c>
      <c r="G49" s="8">
        <f t="shared" si="13"/>
        <v>19</v>
      </c>
      <c r="H49" s="12">
        <f t="shared" si="13"/>
        <v>939</v>
      </c>
      <c r="I49" s="8">
        <f t="shared" si="13"/>
        <v>432</v>
      </c>
      <c r="J49" s="8">
        <f t="shared" si="13"/>
        <v>1922</v>
      </c>
      <c r="K49" s="8">
        <f t="shared" si="13"/>
        <v>35</v>
      </c>
      <c r="L49" s="8">
        <f t="shared" si="13"/>
        <v>20</v>
      </c>
      <c r="M49" s="8">
        <f t="shared" si="13"/>
        <v>115</v>
      </c>
      <c r="N49" s="12">
        <f t="shared" si="13"/>
        <v>2524</v>
      </c>
    </row>
    <row r="50" spans="1:14" ht="17.100000000000001" customHeight="1" x14ac:dyDescent="0.45">
      <c r="A50" s="47" t="s">
        <v>52</v>
      </c>
      <c r="B50" s="47" t="s">
        <v>134</v>
      </c>
      <c r="C50" s="23" t="s">
        <v>1</v>
      </c>
      <c r="D50" s="23" t="s">
        <v>1</v>
      </c>
      <c r="E50" s="23" t="s">
        <v>1</v>
      </c>
      <c r="F50" s="23" t="s">
        <v>1</v>
      </c>
      <c r="G50" s="23" t="s">
        <v>1</v>
      </c>
      <c r="H50" s="24" t="s">
        <v>1</v>
      </c>
      <c r="I50" s="23" t="s">
        <v>1</v>
      </c>
      <c r="J50" s="23" t="s">
        <v>1</v>
      </c>
      <c r="K50" s="23" t="s">
        <v>1</v>
      </c>
      <c r="L50" s="23" t="s">
        <v>1</v>
      </c>
      <c r="M50" s="23" t="s">
        <v>1</v>
      </c>
      <c r="N50" s="24" t="s">
        <v>1</v>
      </c>
    </row>
    <row r="51" spans="1:14" ht="17.100000000000001" customHeight="1" x14ac:dyDescent="0.45">
      <c r="A51" s="20"/>
      <c r="B51" s="28" t="s">
        <v>38</v>
      </c>
      <c r="C51" s="23" t="s">
        <v>1</v>
      </c>
      <c r="D51" s="23" t="s">
        <v>1</v>
      </c>
      <c r="E51" s="23" t="s">
        <v>1</v>
      </c>
      <c r="F51" s="23" t="s">
        <v>1</v>
      </c>
      <c r="G51" s="23" t="s">
        <v>1</v>
      </c>
      <c r="H51" s="24" t="s">
        <v>1</v>
      </c>
      <c r="I51" s="23" t="s">
        <v>1</v>
      </c>
      <c r="J51" s="23" t="s">
        <v>1</v>
      </c>
      <c r="K51" s="23" t="s">
        <v>1</v>
      </c>
      <c r="L51" s="23" t="s">
        <v>1</v>
      </c>
      <c r="M51" s="23" t="s">
        <v>1</v>
      </c>
      <c r="N51" s="24" t="s">
        <v>1</v>
      </c>
    </row>
    <row r="52" spans="1:14" ht="17.100000000000001" customHeight="1" x14ac:dyDescent="0.45">
      <c r="A52" s="20"/>
      <c r="B52" s="50" t="s">
        <v>39</v>
      </c>
      <c r="C52" s="23">
        <v>187</v>
      </c>
      <c r="D52" s="23">
        <v>1022</v>
      </c>
      <c r="E52" s="23">
        <v>31</v>
      </c>
      <c r="F52" s="23">
        <v>11</v>
      </c>
      <c r="G52" s="23">
        <v>10</v>
      </c>
      <c r="H52" s="24">
        <f>SUM(C52:G52)</f>
        <v>1261</v>
      </c>
      <c r="I52" s="23">
        <v>43</v>
      </c>
      <c r="J52" s="23">
        <v>525</v>
      </c>
      <c r="K52" s="23">
        <v>57</v>
      </c>
      <c r="L52" s="23">
        <v>0</v>
      </c>
      <c r="M52" s="23">
        <v>26</v>
      </c>
      <c r="N52" s="24">
        <f>SUM(I52:M52)</f>
        <v>651</v>
      </c>
    </row>
    <row r="53" spans="1:14" ht="17.100000000000001" customHeight="1" x14ac:dyDescent="0.45">
      <c r="A53" s="20"/>
      <c r="B53" s="50" t="s">
        <v>140</v>
      </c>
      <c r="C53" s="23">
        <v>110</v>
      </c>
      <c r="D53" s="23">
        <v>6387</v>
      </c>
      <c r="E53" s="23">
        <v>3</v>
      </c>
      <c r="F53" s="23">
        <v>190</v>
      </c>
      <c r="G53" s="23">
        <v>546</v>
      </c>
      <c r="H53" s="24">
        <f t="shared" ref="H53:H58" si="14">SUM(C53:G53)</f>
        <v>7236</v>
      </c>
      <c r="I53" s="23">
        <v>139</v>
      </c>
      <c r="J53" s="23">
        <v>1124</v>
      </c>
      <c r="K53" s="23">
        <v>0</v>
      </c>
      <c r="L53" s="23">
        <v>0</v>
      </c>
      <c r="M53" s="23">
        <v>161</v>
      </c>
      <c r="N53" s="24">
        <f t="shared" ref="N53:N57" si="15">SUM(I53:M53)</f>
        <v>1424</v>
      </c>
    </row>
    <row r="54" spans="1:14" ht="17.100000000000001" customHeight="1" x14ac:dyDescent="0.45">
      <c r="A54" s="20"/>
      <c r="B54" s="50" t="s">
        <v>41</v>
      </c>
      <c r="C54" s="23">
        <v>433</v>
      </c>
      <c r="D54" s="23">
        <v>590</v>
      </c>
      <c r="E54" s="23">
        <v>0</v>
      </c>
      <c r="F54" s="23">
        <v>0</v>
      </c>
      <c r="G54" s="23">
        <v>0</v>
      </c>
      <c r="H54" s="24">
        <f t="shared" si="14"/>
        <v>1023</v>
      </c>
      <c r="I54" s="23">
        <v>436</v>
      </c>
      <c r="J54" s="23">
        <v>502</v>
      </c>
      <c r="K54" s="23">
        <v>0</v>
      </c>
      <c r="L54" s="23">
        <v>0</v>
      </c>
      <c r="M54" s="23">
        <v>0</v>
      </c>
      <c r="N54" s="24">
        <f t="shared" si="15"/>
        <v>938</v>
      </c>
    </row>
    <row r="55" spans="1:14" ht="17.100000000000001" customHeight="1" x14ac:dyDescent="0.45">
      <c r="A55" s="20"/>
      <c r="B55" s="50" t="s">
        <v>42</v>
      </c>
      <c r="C55" s="23">
        <v>120</v>
      </c>
      <c r="D55" s="23">
        <v>365</v>
      </c>
      <c r="E55" s="23">
        <v>0</v>
      </c>
      <c r="F55" s="23">
        <v>0</v>
      </c>
      <c r="G55" s="23">
        <v>0</v>
      </c>
      <c r="H55" s="24">
        <f t="shared" si="14"/>
        <v>485</v>
      </c>
      <c r="I55" s="23">
        <v>118</v>
      </c>
      <c r="J55" s="23">
        <v>199</v>
      </c>
      <c r="K55" s="23">
        <v>0</v>
      </c>
      <c r="L55" s="23">
        <v>0</v>
      </c>
      <c r="M55" s="23">
        <v>0</v>
      </c>
      <c r="N55" s="24">
        <f t="shared" si="15"/>
        <v>317</v>
      </c>
    </row>
    <row r="56" spans="1:14" ht="17.100000000000001" customHeight="1" x14ac:dyDescent="0.45">
      <c r="A56" s="20"/>
      <c r="B56" s="50" t="s">
        <v>40</v>
      </c>
      <c r="C56" s="23">
        <v>13</v>
      </c>
      <c r="D56" s="23">
        <v>0</v>
      </c>
      <c r="E56" s="23">
        <v>0</v>
      </c>
      <c r="F56" s="23">
        <v>0</v>
      </c>
      <c r="G56" s="23">
        <v>0</v>
      </c>
      <c r="H56" s="24">
        <f t="shared" si="14"/>
        <v>13</v>
      </c>
      <c r="I56" s="23">
        <v>0</v>
      </c>
      <c r="J56" s="23">
        <v>0</v>
      </c>
      <c r="K56" s="23">
        <v>0</v>
      </c>
      <c r="L56" s="23">
        <v>0</v>
      </c>
      <c r="M56" s="23">
        <v>0</v>
      </c>
      <c r="N56" s="24">
        <f t="shared" si="15"/>
        <v>0</v>
      </c>
    </row>
    <row r="57" spans="1:14" ht="17.100000000000001" customHeight="1" x14ac:dyDescent="0.45">
      <c r="A57" s="20"/>
      <c r="B57" s="50" t="s">
        <v>45</v>
      </c>
      <c r="C57" s="23">
        <v>113</v>
      </c>
      <c r="D57" s="23">
        <v>136</v>
      </c>
      <c r="E57" s="23">
        <v>0</v>
      </c>
      <c r="F57" s="23">
        <v>0</v>
      </c>
      <c r="G57" s="23">
        <v>0</v>
      </c>
      <c r="H57" s="24">
        <f t="shared" si="14"/>
        <v>249</v>
      </c>
      <c r="I57" s="23">
        <v>0</v>
      </c>
      <c r="J57" s="23">
        <v>154</v>
      </c>
      <c r="K57" s="23">
        <v>0</v>
      </c>
      <c r="L57" s="23">
        <v>0</v>
      </c>
      <c r="M57" s="23">
        <v>0</v>
      </c>
      <c r="N57" s="24">
        <f t="shared" si="15"/>
        <v>154</v>
      </c>
    </row>
    <row r="58" spans="1:14" ht="17.100000000000001" customHeight="1" x14ac:dyDescent="0.45">
      <c r="A58" s="7"/>
      <c r="B58" s="52" t="s">
        <v>53</v>
      </c>
      <c r="C58" s="8">
        <f>SUM(C51:C57)</f>
        <v>976</v>
      </c>
      <c r="D58" s="8">
        <f>SUM(D51:D57)</f>
        <v>8500</v>
      </c>
      <c r="E58" s="8">
        <f>SUM(E51:E57)</f>
        <v>34</v>
      </c>
      <c r="F58" s="8">
        <f>SUM(F51:F57)</f>
        <v>201</v>
      </c>
      <c r="G58" s="8">
        <f>SUM(G51:G57)</f>
        <v>556</v>
      </c>
      <c r="H58" s="12">
        <f t="shared" si="14"/>
        <v>10267</v>
      </c>
      <c r="I58" s="8">
        <f t="shared" ref="I58:N58" si="16">SUM(I51:I57)</f>
        <v>736</v>
      </c>
      <c r="J58" s="8">
        <f t="shared" si="16"/>
        <v>2504</v>
      </c>
      <c r="K58" s="8">
        <f t="shared" si="16"/>
        <v>57</v>
      </c>
      <c r="L58" s="8">
        <f t="shared" si="16"/>
        <v>0</v>
      </c>
      <c r="M58" s="8">
        <f t="shared" si="16"/>
        <v>187</v>
      </c>
      <c r="N58" s="12">
        <f t="shared" si="16"/>
        <v>3484</v>
      </c>
    </row>
    <row r="59" spans="1:14" ht="17.100000000000001" customHeight="1" x14ac:dyDescent="0.45">
      <c r="A59" s="47" t="s">
        <v>54</v>
      </c>
      <c r="B59" s="47" t="s">
        <v>135</v>
      </c>
      <c r="C59" s="23" t="s">
        <v>1</v>
      </c>
      <c r="D59" s="23" t="s">
        <v>1</v>
      </c>
      <c r="E59" s="23" t="s">
        <v>1</v>
      </c>
      <c r="F59" s="23" t="s">
        <v>1</v>
      </c>
      <c r="G59" s="23" t="s">
        <v>1</v>
      </c>
      <c r="H59" s="24" t="s">
        <v>1</v>
      </c>
      <c r="I59" s="23" t="s">
        <v>1</v>
      </c>
      <c r="J59" s="23" t="s">
        <v>1</v>
      </c>
      <c r="K59" s="23" t="s">
        <v>1</v>
      </c>
      <c r="L59" s="23" t="s">
        <v>1</v>
      </c>
      <c r="M59" s="23" t="s">
        <v>1</v>
      </c>
      <c r="N59" s="24" t="s">
        <v>1</v>
      </c>
    </row>
    <row r="60" spans="1:14" ht="17.100000000000001" customHeight="1" x14ac:dyDescent="0.45">
      <c r="A60" s="20"/>
      <c r="B60" s="28" t="s">
        <v>38</v>
      </c>
      <c r="C60" s="23" t="s">
        <v>1</v>
      </c>
      <c r="D60" s="23" t="s">
        <v>1</v>
      </c>
      <c r="E60" s="23" t="s">
        <v>1</v>
      </c>
      <c r="F60" s="23" t="s">
        <v>1</v>
      </c>
      <c r="G60" s="23" t="s">
        <v>1</v>
      </c>
      <c r="H60" s="24" t="s">
        <v>1</v>
      </c>
      <c r="I60" s="23" t="s">
        <v>1</v>
      </c>
      <c r="J60" s="23" t="s">
        <v>1</v>
      </c>
      <c r="K60" s="23" t="s">
        <v>1</v>
      </c>
      <c r="L60" s="23" t="s">
        <v>1</v>
      </c>
      <c r="M60" s="23" t="s">
        <v>1</v>
      </c>
      <c r="N60" s="24" t="s">
        <v>1</v>
      </c>
    </row>
    <row r="61" spans="1:14" ht="17.100000000000001" customHeight="1" x14ac:dyDescent="0.45">
      <c r="A61" s="20"/>
      <c r="B61" s="50" t="s">
        <v>39</v>
      </c>
      <c r="C61" s="23">
        <v>14</v>
      </c>
      <c r="D61" s="23">
        <v>691</v>
      </c>
      <c r="E61" s="23">
        <v>0</v>
      </c>
      <c r="F61" s="23">
        <v>2</v>
      </c>
      <c r="G61" s="23">
        <v>211</v>
      </c>
      <c r="H61" s="24">
        <f t="shared" ref="H61:H67" si="17">SUM(C61:G61)</f>
        <v>918</v>
      </c>
      <c r="I61" s="23">
        <v>0</v>
      </c>
      <c r="J61" s="23">
        <v>123</v>
      </c>
      <c r="K61" s="23">
        <v>0</v>
      </c>
      <c r="L61" s="23">
        <v>0</v>
      </c>
      <c r="M61" s="23">
        <v>42</v>
      </c>
      <c r="N61" s="24">
        <f>SUM(I61:M61)</f>
        <v>165</v>
      </c>
    </row>
    <row r="62" spans="1:14" ht="17.100000000000001" customHeight="1" x14ac:dyDescent="0.45">
      <c r="A62" s="20"/>
      <c r="B62" s="50" t="s">
        <v>140</v>
      </c>
      <c r="C62" s="23">
        <v>0</v>
      </c>
      <c r="D62" s="23">
        <v>2853</v>
      </c>
      <c r="E62" s="23">
        <v>0</v>
      </c>
      <c r="F62" s="23">
        <v>28</v>
      </c>
      <c r="G62" s="23">
        <v>390</v>
      </c>
      <c r="H62" s="24">
        <f t="shared" si="17"/>
        <v>3271</v>
      </c>
      <c r="I62" s="23">
        <v>0</v>
      </c>
      <c r="J62" s="23">
        <v>910</v>
      </c>
      <c r="K62" s="23">
        <v>4</v>
      </c>
      <c r="L62" s="23">
        <v>0</v>
      </c>
      <c r="M62" s="23">
        <v>53</v>
      </c>
      <c r="N62" s="24">
        <f t="shared" ref="N62:N66" si="18">SUM(I62:M62)</f>
        <v>967</v>
      </c>
    </row>
    <row r="63" spans="1:14" ht="17.100000000000001" customHeight="1" x14ac:dyDescent="0.45">
      <c r="A63" s="20"/>
      <c r="B63" s="50" t="s">
        <v>41</v>
      </c>
      <c r="C63" s="23">
        <v>197</v>
      </c>
      <c r="D63" s="23">
        <v>74</v>
      </c>
      <c r="E63" s="23">
        <v>0</v>
      </c>
      <c r="F63" s="23">
        <v>0</v>
      </c>
      <c r="G63" s="23">
        <v>0</v>
      </c>
      <c r="H63" s="24">
        <f t="shared" si="17"/>
        <v>271</v>
      </c>
      <c r="I63" s="23">
        <v>103</v>
      </c>
      <c r="J63" s="23">
        <v>5</v>
      </c>
      <c r="K63" s="23">
        <v>0</v>
      </c>
      <c r="L63" s="23">
        <v>0</v>
      </c>
      <c r="M63" s="23">
        <v>0</v>
      </c>
      <c r="N63" s="24">
        <f t="shared" si="18"/>
        <v>108</v>
      </c>
    </row>
    <row r="64" spans="1:14" ht="17.100000000000001" customHeight="1" x14ac:dyDescent="0.45">
      <c r="A64" s="20"/>
      <c r="B64" s="50" t="s">
        <v>42</v>
      </c>
      <c r="C64" s="23">
        <v>130</v>
      </c>
      <c r="D64" s="23">
        <v>275</v>
      </c>
      <c r="E64" s="23">
        <v>0</v>
      </c>
      <c r="F64" s="23">
        <v>0</v>
      </c>
      <c r="G64" s="23">
        <v>0</v>
      </c>
      <c r="H64" s="24">
        <f t="shared" si="17"/>
        <v>405</v>
      </c>
      <c r="I64" s="23">
        <v>103</v>
      </c>
      <c r="J64" s="23">
        <v>109</v>
      </c>
      <c r="K64" s="23">
        <v>0</v>
      </c>
      <c r="L64" s="23">
        <v>0</v>
      </c>
      <c r="M64" s="23">
        <v>0</v>
      </c>
      <c r="N64" s="24">
        <f t="shared" si="18"/>
        <v>212</v>
      </c>
    </row>
    <row r="65" spans="1:14" ht="17.100000000000001" customHeight="1" x14ac:dyDescent="0.45">
      <c r="A65" s="20"/>
      <c r="B65" s="50" t="s">
        <v>40</v>
      </c>
      <c r="C65" s="23">
        <v>11</v>
      </c>
      <c r="D65" s="23">
        <v>0</v>
      </c>
      <c r="E65" s="23">
        <v>0</v>
      </c>
      <c r="F65" s="23">
        <v>0</v>
      </c>
      <c r="G65" s="23">
        <v>0</v>
      </c>
      <c r="H65" s="24">
        <f t="shared" si="17"/>
        <v>11</v>
      </c>
      <c r="I65" s="23">
        <v>0</v>
      </c>
      <c r="J65" s="23">
        <v>0</v>
      </c>
      <c r="K65" s="23">
        <v>0</v>
      </c>
      <c r="L65" s="23">
        <v>0</v>
      </c>
      <c r="M65" s="23">
        <v>0</v>
      </c>
      <c r="N65" s="24">
        <f t="shared" si="18"/>
        <v>0</v>
      </c>
    </row>
    <row r="66" spans="1:14" ht="17.100000000000001" customHeight="1" x14ac:dyDescent="0.45">
      <c r="A66" s="20"/>
      <c r="B66" s="50" t="s">
        <v>45</v>
      </c>
      <c r="C66" s="23">
        <v>10</v>
      </c>
      <c r="D66" s="23">
        <v>94</v>
      </c>
      <c r="E66" s="23">
        <v>0</v>
      </c>
      <c r="F66" s="23">
        <v>0</v>
      </c>
      <c r="G66" s="23">
        <v>0</v>
      </c>
      <c r="H66" s="24">
        <f t="shared" si="17"/>
        <v>104</v>
      </c>
      <c r="I66" s="23">
        <v>0</v>
      </c>
      <c r="J66" s="23">
        <v>50</v>
      </c>
      <c r="K66" s="23">
        <v>0</v>
      </c>
      <c r="L66" s="23">
        <v>0</v>
      </c>
      <c r="M66" s="23">
        <v>0</v>
      </c>
      <c r="N66" s="24">
        <f t="shared" si="18"/>
        <v>50</v>
      </c>
    </row>
    <row r="67" spans="1:14" ht="17.100000000000001" customHeight="1" x14ac:dyDescent="0.45">
      <c r="A67" s="7"/>
      <c r="B67" s="52" t="s">
        <v>55</v>
      </c>
      <c r="C67" s="8">
        <f>SUM(C60:C66)</f>
        <v>362</v>
      </c>
      <c r="D67" s="8">
        <f>SUM(D60:D66)</f>
        <v>3987</v>
      </c>
      <c r="E67" s="8">
        <f>SUM(E60:E66)</f>
        <v>0</v>
      </c>
      <c r="F67" s="8">
        <f>SUM(F60:F66)</f>
        <v>30</v>
      </c>
      <c r="G67" s="8">
        <f>SUM(G60:G66)</f>
        <v>601</v>
      </c>
      <c r="H67" s="12">
        <f t="shared" si="17"/>
        <v>4980</v>
      </c>
      <c r="I67" s="8">
        <f t="shared" ref="I67:N67" si="19">SUM(I60:I66)</f>
        <v>206</v>
      </c>
      <c r="J67" s="8">
        <f t="shared" si="19"/>
        <v>1197</v>
      </c>
      <c r="K67" s="8">
        <f t="shared" si="19"/>
        <v>4</v>
      </c>
      <c r="L67" s="8">
        <f t="shared" si="19"/>
        <v>0</v>
      </c>
      <c r="M67" s="8">
        <f t="shared" si="19"/>
        <v>95</v>
      </c>
      <c r="N67" s="12">
        <f t="shared" si="19"/>
        <v>1502</v>
      </c>
    </row>
    <row r="68" spans="1:14" ht="17.100000000000001" customHeight="1" x14ac:dyDescent="0.45">
      <c r="A68" s="47" t="s">
        <v>56</v>
      </c>
      <c r="B68" s="47" t="s">
        <v>136</v>
      </c>
      <c r="C68" s="23" t="s">
        <v>1</v>
      </c>
      <c r="D68" s="23" t="s">
        <v>1</v>
      </c>
      <c r="E68" s="23" t="s">
        <v>1</v>
      </c>
      <c r="F68" s="23" t="s">
        <v>1</v>
      </c>
      <c r="G68" s="23" t="s">
        <v>1</v>
      </c>
      <c r="H68" s="24" t="s">
        <v>1</v>
      </c>
      <c r="I68" s="23" t="s">
        <v>1</v>
      </c>
      <c r="J68" s="23" t="s">
        <v>1</v>
      </c>
      <c r="K68" s="23" t="s">
        <v>1</v>
      </c>
      <c r="L68" s="23" t="s">
        <v>1</v>
      </c>
      <c r="M68" s="23" t="s">
        <v>1</v>
      </c>
      <c r="N68" s="24" t="s">
        <v>1</v>
      </c>
    </row>
    <row r="69" spans="1:14" ht="17.100000000000001" customHeight="1" x14ac:dyDescent="0.45">
      <c r="A69" s="20"/>
      <c r="B69" s="28" t="s">
        <v>38</v>
      </c>
      <c r="C69" s="23" t="s">
        <v>1</v>
      </c>
      <c r="D69" s="23" t="s">
        <v>1</v>
      </c>
      <c r="E69" s="23" t="s">
        <v>1</v>
      </c>
      <c r="F69" s="23" t="s">
        <v>1</v>
      </c>
      <c r="G69" s="23" t="s">
        <v>1</v>
      </c>
      <c r="H69" s="24" t="s">
        <v>1</v>
      </c>
      <c r="I69" s="23" t="s">
        <v>1</v>
      </c>
      <c r="J69" s="23" t="s">
        <v>1</v>
      </c>
      <c r="K69" s="23" t="s">
        <v>1</v>
      </c>
      <c r="L69" s="23" t="s">
        <v>1</v>
      </c>
      <c r="M69" s="23" t="s">
        <v>1</v>
      </c>
      <c r="N69" s="24" t="s">
        <v>1</v>
      </c>
    </row>
    <row r="70" spans="1:14" ht="17.100000000000001" customHeight="1" x14ac:dyDescent="0.45">
      <c r="A70" s="20"/>
      <c r="B70" s="50" t="s">
        <v>39</v>
      </c>
      <c r="C70" s="23">
        <v>58</v>
      </c>
      <c r="D70" s="23">
        <v>488</v>
      </c>
      <c r="E70" s="23">
        <v>0</v>
      </c>
      <c r="F70" s="23">
        <v>101</v>
      </c>
      <c r="G70" s="23">
        <v>62</v>
      </c>
      <c r="H70" s="24">
        <f>SUM(C70:G70)</f>
        <v>709</v>
      </c>
      <c r="I70" s="23">
        <v>38</v>
      </c>
      <c r="J70" s="23">
        <v>11</v>
      </c>
      <c r="K70" s="23">
        <v>2</v>
      </c>
      <c r="L70" s="23">
        <v>14</v>
      </c>
      <c r="M70" s="23">
        <v>0</v>
      </c>
      <c r="N70" s="24">
        <f>SUM(I70:M70)</f>
        <v>65</v>
      </c>
    </row>
    <row r="71" spans="1:14" ht="17.100000000000001" customHeight="1" x14ac:dyDescent="0.45">
      <c r="A71" s="20"/>
      <c r="B71" s="50" t="s">
        <v>57</v>
      </c>
      <c r="C71" s="23">
        <v>104</v>
      </c>
      <c r="D71" s="23">
        <v>1966</v>
      </c>
      <c r="E71" s="23">
        <v>0</v>
      </c>
      <c r="F71" s="23">
        <v>0</v>
      </c>
      <c r="G71" s="23">
        <v>148</v>
      </c>
      <c r="H71" s="24">
        <f t="shared" ref="H71:H75" si="20">SUM(C71:G71)</f>
        <v>2218</v>
      </c>
      <c r="I71" s="23">
        <v>154</v>
      </c>
      <c r="J71" s="23">
        <v>468</v>
      </c>
      <c r="K71" s="23">
        <v>0</v>
      </c>
      <c r="L71" s="23">
        <v>0</v>
      </c>
      <c r="M71" s="23">
        <v>174</v>
      </c>
      <c r="N71" s="24">
        <f>SUM(I71:M71)</f>
        <v>796</v>
      </c>
    </row>
    <row r="72" spans="1:14" ht="17.100000000000001" customHeight="1" x14ac:dyDescent="0.45">
      <c r="A72" s="20"/>
      <c r="B72" s="50" t="s">
        <v>42</v>
      </c>
      <c r="C72" s="23">
        <v>125</v>
      </c>
      <c r="D72" s="23">
        <v>67</v>
      </c>
      <c r="E72" s="23">
        <v>0</v>
      </c>
      <c r="F72" s="23">
        <v>0</v>
      </c>
      <c r="G72" s="23">
        <v>0</v>
      </c>
      <c r="H72" s="24">
        <f t="shared" si="20"/>
        <v>192</v>
      </c>
      <c r="I72" s="23">
        <v>0</v>
      </c>
      <c r="J72" s="23">
        <v>16</v>
      </c>
      <c r="K72" s="23">
        <v>0</v>
      </c>
      <c r="L72" s="23">
        <v>0</v>
      </c>
      <c r="M72" s="23">
        <v>0</v>
      </c>
      <c r="N72" s="24">
        <f>SUM(I72:M72)</f>
        <v>16</v>
      </c>
    </row>
    <row r="73" spans="1:14" ht="17.100000000000001" customHeight="1" x14ac:dyDescent="0.45">
      <c r="A73" s="20"/>
      <c r="B73" s="50" t="s">
        <v>40</v>
      </c>
      <c r="C73" s="23">
        <v>25</v>
      </c>
      <c r="D73" s="23">
        <v>0</v>
      </c>
      <c r="E73" s="23">
        <v>0</v>
      </c>
      <c r="F73" s="23">
        <v>0</v>
      </c>
      <c r="G73" s="23">
        <v>12</v>
      </c>
      <c r="H73" s="24">
        <f t="shared" si="20"/>
        <v>37</v>
      </c>
      <c r="I73" s="23">
        <v>0</v>
      </c>
      <c r="J73" s="23">
        <v>0</v>
      </c>
      <c r="K73" s="23">
        <v>0</v>
      </c>
      <c r="L73" s="23">
        <v>0</v>
      </c>
      <c r="M73" s="23">
        <v>0</v>
      </c>
      <c r="N73" s="24">
        <f>SUM(I73:M73)</f>
        <v>0</v>
      </c>
    </row>
    <row r="74" spans="1:14" ht="17.100000000000001" customHeight="1" x14ac:dyDescent="0.45">
      <c r="A74" s="20"/>
      <c r="B74" s="50" t="s">
        <v>45</v>
      </c>
      <c r="C74" s="23">
        <v>0</v>
      </c>
      <c r="D74" s="23">
        <v>255</v>
      </c>
      <c r="E74" s="23">
        <v>0</v>
      </c>
      <c r="F74" s="23">
        <v>0</v>
      </c>
      <c r="G74" s="23">
        <v>0</v>
      </c>
      <c r="H74" s="24">
        <f t="shared" si="20"/>
        <v>255</v>
      </c>
      <c r="I74" s="23">
        <v>0</v>
      </c>
      <c r="J74" s="23">
        <v>0</v>
      </c>
      <c r="K74" s="23">
        <v>0</v>
      </c>
      <c r="L74" s="23">
        <v>0</v>
      </c>
      <c r="M74" s="23">
        <v>0</v>
      </c>
      <c r="N74" s="24">
        <f>SUM(I74:M74)</f>
        <v>0</v>
      </c>
    </row>
    <row r="75" spans="1:14" ht="17.100000000000001" customHeight="1" x14ac:dyDescent="0.45">
      <c r="A75" s="7"/>
      <c r="B75" s="52" t="s">
        <v>58</v>
      </c>
      <c r="C75" s="8">
        <f>SUM(C69:C74)</f>
        <v>312</v>
      </c>
      <c r="D75" s="8">
        <f>SUM(D69:D74)</f>
        <v>2776</v>
      </c>
      <c r="E75" s="8">
        <f>SUM(E69:E74)</f>
        <v>0</v>
      </c>
      <c r="F75" s="8">
        <f>SUM(F69:F74)</f>
        <v>101</v>
      </c>
      <c r="G75" s="8">
        <f>SUM(G69:G74)</f>
        <v>222</v>
      </c>
      <c r="H75" s="12">
        <f t="shared" si="20"/>
        <v>3411</v>
      </c>
      <c r="I75" s="8">
        <f t="shared" ref="I75:N75" si="21">SUM(I69:I74)</f>
        <v>192</v>
      </c>
      <c r="J75" s="8">
        <f t="shared" si="21"/>
        <v>495</v>
      </c>
      <c r="K75" s="8">
        <f t="shared" si="21"/>
        <v>2</v>
      </c>
      <c r="L75" s="8">
        <f t="shared" si="21"/>
        <v>14</v>
      </c>
      <c r="M75" s="8">
        <f t="shared" si="21"/>
        <v>174</v>
      </c>
      <c r="N75" s="12">
        <f t="shared" si="21"/>
        <v>877</v>
      </c>
    </row>
    <row r="76" spans="1:14" ht="17.100000000000001" customHeight="1" x14ac:dyDescent="0.45">
      <c r="A76" s="47" t="s">
        <v>59</v>
      </c>
      <c r="B76" s="47" t="s">
        <v>137</v>
      </c>
      <c r="C76" s="23" t="s">
        <v>1</v>
      </c>
      <c r="D76" s="23" t="s">
        <v>1</v>
      </c>
      <c r="E76" s="23" t="s">
        <v>1</v>
      </c>
      <c r="F76" s="23" t="s">
        <v>1</v>
      </c>
      <c r="G76" s="23" t="s">
        <v>1</v>
      </c>
      <c r="H76" s="24" t="s">
        <v>1</v>
      </c>
      <c r="I76" s="23" t="s">
        <v>1</v>
      </c>
      <c r="J76" s="23" t="s">
        <v>1</v>
      </c>
      <c r="K76" s="23" t="s">
        <v>1</v>
      </c>
      <c r="L76" s="23" t="s">
        <v>1</v>
      </c>
      <c r="M76" s="23" t="s">
        <v>1</v>
      </c>
      <c r="N76" s="24" t="s">
        <v>1</v>
      </c>
    </row>
    <row r="77" spans="1:14" ht="17.100000000000001" customHeight="1" x14ac:dyDescent="0.45">
      <c r="A77" s="20"/>
      <c r="B77" s="28" t="s">
        <v>38</v>
      </c>
      <c r="C77" s="23" t="s">
        <v>1</v>
      </c>
      <c r="D77" s="23" t="s">
        <v>1</v>
      </c>
      <c r="E77" s="23" t="s">
        <v>1</v>
      </c>
      <c r="F77" s="23" t="s">
        <v>1</v>
      </c>
      <c r="G77" s="23" t="s">
        <v>1</v>
      </c>
      <c r="H77" s="24" t="s">
        <v>1</v>
      </c>
      <c r="I77" s="23" t="s">
        <v>1</v>
      </c>
      <c r="J77" s="23" t="s">
        <v>1</v>
      </c>
      <c r="K77" s="23" t="s">
        <v>1</v>
      </c>
      <c r="L77" s="23" t="s">
        <v>1</v>
      </c>
      <c r="M77" s="23" t="s">
        <v>1</v>
      </c>
      <c r="N77" s="24" t="s">
        <v>1</v>
      </c>
    </row>
    <row r="78" spans="1:14" ht="17.100000000000001" customHeight="1" x14ac:dyDescent="0.45">
      <c r="A78" s="20"/>
      <c r="B78" s="50" t="s">
        <v>57</v>
      </c>
      <c r="C78" s="23">
        <f>1+153</f>
        <v>154</v>
      </c>
      <c r="D78" s="23">
        <v>1712</v>
      </c>
      <c r="E78" s="23">
        <f>4</f>
        <v>4</v>
      </c>
      <c r="F78" s="23">
        <v>0</v>
      </c>
      <c r="G78" s="23">
        <v>407</v>
      </c>
      <c r="H78" s="24">
        <f>SUM(C78:G78)</f>
        <v>2277</v>
      </c>
      <c r="I78" s="23">
        <v>0</v>
      </c>
      <c r="J78" s="23">
        <v>156</v>
      </c>
      <c r="K78" s="23">
        <v>0</v>
      </c>
      <c r="L78" s="23">
        <v>0</v>
      </c>
      <c r="M78" s="23">
        <v>16</v>
      </c>
      <c r="N78" s="24">
        <f>SUM(I78:M78)</f>
        <v>172</v>
      </c>
    </row>
    <row r="79" spans="1:14" ht="17.100000000000001" customHeight="1" x14ac:dyDescent="0.45">
      <c r="A79" s="20"/>
      <c r="B79" s="50" t="s">
        <v>39</v>
      </c>
      <c r="C79" s="23">
        <v>0</v>
      </c>
      <c r="D79" s="23">
        <v>570</v>
      </c>
      <c r="E79" s="23">
        <v>21</v>
      </c>
      <c r="F79" s="23">
        <v>7</v>
      </c>
      <c r="G79" s="23">
        <v>90</v>
      </c>
      <c r="H79" s="24">
        <f>SUM(C79:G79)</f>
        <v>688</v>
      </c>
      <c r="I79" s="23">
        <v>0</v>
      </c>
      <c r="J79" s="23">
        <v>101</v>
      </c>
      <c r="K79" s="23">
        <v>0</v>
      </c>
      <c r="L79" s="23">
        <v>0</v>
      </c>
      <c r="M79" s="23">
        <v>0</v>
      </c>
      <c r="N79" s="24">
        <f>SUM(I79:M79)</f>
        <v>101</v>
      </c>
    </row>
    <row r="80" spans="1:14" ht="17.100000000000001" customHeight="1" x14ac:dyDescent="0.45">
      <c r="A80" s="20"/>
      <c r="B80" s="50" t="s">
        <v>42</v>
      </c>
      <c r="C80" s="23">
        <v>165</v>
      </c>
      <c r="D80" s="23">
        <v>0</v>
      </c>
      <c r="E80" s="23">
        <v>0</v>
      </c>
      <c r="F80" s="23">
        <v>0</v>
      </c>
      <c r="G80" s="23">
        <v>0</v>
      </c>
      <c r="H80" s="24">
        <f>SUM(C80:G80)</f>
        <v>165</v>
      </c>
      <c r="I80" s="23">
        <v>53</v>
      </c>
      <c r="J80" s="23">
        <v>0</v>
      </c>
      <c r="K80" s="23">
        <v>0</v>
      </c>
      <c r="L80" s="23">
        <v>0</v>
      </c>
      <c r="M80" s="23">
        <v>0</v>
      </c>
      <c r="N80" s="24">
        <f>SUM(I80:M80)</f>
        <v>53</v>
      </c>
    </row>
    <row r="81" spans="1:14" ht="17.100000000000001" customHeight="1" x14ac:dyDescent="0.45">
      <c r="A81" s="7"/>
      <c r="B81" s="52" t="s">
        <v>60</v>
      </c>
      <c r="C81" s="8">
        <f t="shared" ref="C81:G81" si="22">SUM(C77:C80)</f>
        <v>319</v>
      </c>
      <c r="D81" s="8">
        <f t="shared" si="22"/>
        <v>2282</v>
      </c>
      <c r="E81" s="8">
        <f t="shared" si="22"/>
        <v>25</v>
      </c>
      <c r="F81" s="8">
        <f t="shared" si="22"/>
        <v>7</v>
      </c>
      <c r="G81" s="8">
        <f t="shared" si="22"/>
        <v>497</v>
      </c>
      <c r="H81" s="12">
        <f>SUM(C81:G81)</f>
        <v>3130</v>
      </c>
      <c r="I81" s="8">
        <f t="shared" ref="I81:N81" si="23">SUM(I77:I80)</f>
        <v>53</v>
      </c>
      <c r="J81" s="8">
        <f t="shared" si="23"/>
        <v>257</v>
      </c>
      <c r="K81" s="8">
        <f t="shared" si="23"/>
        <v>0</v>
      </c>
      <c r="L81" s="8">
        <f t="shared" si="23"/>
        <v>0</v>
      </c>
      <c r="M81" s="8">
        <f t="shared" si="23"/>
        <v>16</v>
      </c>
      <c r="N81" s="12">
        <f t="shared" si="23"/>
        <v>326</v>
      </c>
    </row>
    <row r="82" spans="1:14" ht="17.100000000000001" customHeight="1" x14ac:dyDescent="0.45">
      <c r="A82" s="47" t="s">
        <v>61</v>
      </c>
      <c r="B82" s="47" t="s">
        <v>138</v>
      </c>
      <c r="C82" s="23" t="s">
        <v>1</v>
      </c>
      <c r="D82" s="23" t="s">
        <v>1</v>
      </c>
      <c r="E82" s="23" t="s">
        <v>1</v>
      </c>
      <c r="F82" s="23" t="s">
        <v>1</v>
      </c>
      <c r="G82" s="23" t="s">
        <v>1</v>
      </c>
      <c r="H82" s="24" t="s">
        <v>1</v>
      </c>
      <c r="I82" s="23" t="s">
        <v>1</v>
      </c>
      <c r="J82" s="23" t="s">
        <v>1</v>
      </c>
      <c r="K82" s="23" t="s">
        <v>1</v>
      </c>
      <c r="L82" s="23" t="s">
        <v>1</v>
      </c>
      <c r="M82" s="23" t="s">
        <v>1</v>
      </c>
      <c r="N82" s="24" t="s">
        <v>1</v>
      </c>
    </row>
    <row r="83" spans="1:14" ht="17.100000000000001" customHeight="1" x14ac:dyDescent="0.45">
      <c r="A83" s="20"/>
      <c r="B83" s="28" t="s">
        <v>38</v>
      </c>
      <c r="C83" s="23" t="s">
        <v>1</v>
      </c>
      <c r="D83" s="23" t="s">
        <v>1</v>
      </c>
      <c r="E83" s="23" t="s">
        <v>1</v>
      </c>
      <c r="F83" s="23" t="s">
        <v>1</v>
      </c>
      <c r="G83" s="23" t="s">
        <v>1</v>
      </c>
      <c r="H83" s="24" t="s">
        <v>1</v>
      </c>
      <c r="I83" s="23" t="s">
        <v>1</v>
      </c>
      <c r="J83" s="23" t="s">
        <v>1</v>
      </c>
      <c r="K83" s="23" t="s">
        <v>1</v>
      </c>
      <c r="L83" s="23" t="s">
        <v>1</v>
      </c>
      <c r="M83" s="23" t="s">
        <v>1</v>
      </c>
      <c r="N83" s="24" t="s">
        <v>1</v>
      </c>
    </row>
    <row r="84" spans="1:14" ht="17.100000000000001" customHeight="1" x14ac:dyDescent="0.45">
      <c r="A84" s="20"/>
      <c r="B84" s="50" t="s">
        <v>39</v>
      </c>
      <c r="C84" s="23">
        <v>0</v>
      </c>
      <c r="D84" s="23">
        <v>152</v>
      </c>
      <c r="E84" s="23">
        <v>5</v>
      </c>
      <c r="F84" s="23">
        <v>0</v>
      </c>
      <c r="G84" s="23">
        <v>52</v>
      </c>
      <c r="H84" s="24">
        <f>SUM(C84:G84)</f>
        <v>209</v>
      </c>
      <c r="I84" s="23">
        <v>0</v>
      </c>
      <c r="J84" s="23">
        <v>51</v>
      </c>
      <c r="K84" s="23">
        <v>3</v>
      </c>
      <c r="L84" s="23">
        <v>0</v>
      </c>
      <c r="M84" s="23">
        <v>44</v>
      </c>
      <c r="N84" s="24">
        <f>SUM(I84:M84)</f>
        <v>98</v>
      </c>
    </row>
    <row r="85" spans="1:14" ht="17.100000000000001" customHeight="1" x14ac:dyDescent="0.45">
      <c r="A85" s="20"/>
      <c r="B85" s="50" t="s">
        <v>57</v>
      </c>
      <c r="C85" s="23">
        <v>0</v>
      </c>
      <c r="D85" s="23">
        <v>794</v>
      </c>
      <c r="E85" s="23">
        <v>0</v>
      </c>
      <c r="F85" s="23">
        <v>0</v>
      </c>
      <c r="G85" s="23">
        <v>191</v>
      </c>
      <c r="H85" s="24">
        <f>SUM(C85:G85)</f>
        <v>985</v>
      </c>
      <c r="I85" s="23">
        <v>0</v>
      </c>
      <c r="J85" s="23">
        <v>42</v>
      </c>
      <c r="K85" s="23">
        <v>0</v>
      </c>
      <c r="L85" s="23">
        <v>0</v>
      </c>
      <c r="M85" s="23">
        <v>0</v>
      </c>
      <c r="N85" s="24">
        <f>SUM(I85:M85)</f>
        <v>42</v>
      </c>
    </row>
    <row r="86" spans="1:14" ht="17.100000000000001" customHeight="1" x14ac:dyDescent="0.45">
      <c r="A86" s="20"/>
      <c r="B86" s="50" t="s">
        <v>42</v>
      </c>
      <c r="C86" s="23">
        <f>57+38</f>
        <v>95</v>
      </c>
      <c r="D86" s="23">
        <v>15</v>
      </c>
      <c r="E86" s="23">
        <v>0</v>
      </c>
      <c r="F86" s="23">
        <v>0</v>
      </c>
      <c r="G86" s="23">
        <v>0</v>
      </c>
      <c r="H86" s="24">
        <f>SUM(C86:G86)</f>
        <v>110</v>
      </c>
      <c r="I86" s="23">
        <v>0</v>
      </c>
      <c r="J86" s="23">
        <v>9</v>
      </c>
      <c r="K86" s="23">
        <v>0</v>
      </c>
      <c r="L86" s="23">
        <v>0</v>
      </c>
      <c r="M86" s="23">
        <v>0</v>
      </c>
      <c r="N86" s="24">
        <f>SUM(I86:M86)</f>
        <v>9</v>
      </c>
    </row>
    <row r="87" spans="1:14" ht="17.100000000000001" customHeight="1" x14ac:dyDescent="0.45">
      <c r="A87" s="7"/>
      <c r="B87" s="52" t="s">
        <v>62</v>
      </c>
      <c r="C87" s="8">
        <f>SUM(C83:C86)</f>
        <v>95</v>
      </c>
      <c r="D87" s="8">
        <f>SUM(D83:D86)</f>
        <v>961</v>
      </c>
      <c r="E87" s="8">
        <f>SUM(E83:E86)</f>
        <v>5</v>
      </c>
      <c r="F87" s="8">
        <f>SUM(F83:F86)</f>
        <v>0</v>
      </c>
      <c r="G87" s="8">
        <f>SUM(G83:G86)</f>
        <v>243</v>
      </c>
      <c r="H87" s="12">
        <f>SUM(C87:G87)</f>
        <v>1304</v>
      </c>
      <c r="I87" s="8">
        <f t="shared" ref="I87:N87" si="24">SUM(I83:I86)</f>
        <v>0</v>
      </c>
      <c r="J87" s="8">
        <f t="shared" si="24"/>
        <v>102</v>
      </c>
      <c r="K87" s="8">
        <f t="shared" si="24"/>
        <v>3</v>
      </c>
      <c r="L87" s="8">
        <f t="shared" si="24"/>
        <v>0</v>
      </c>
      <c r="M87" s="8">
        <f t="shared" si="24"/>
        <v>44</v>
      </c>
      <c r="N87" s="12">
        <f t="shared" si="24"/>
        <v>149</v>
      </c>
    </row>
    <row r="88" spans="1:14" x14ac:dyDescent="0.45">
      <c r="A88" s="13"/>
      <c r="B88" s="13"/>
      <c r="C88" s="13"/>
      <c r="D88" s="13"/>
      <c r="E88" s="13"/>
      <c r="F88" s="13"/>
      <c r="G88" s="13"/>
      <c r="H88" s="13"/>
      <c r="I88" s="13"/>
      <c r="J88" s="13"/>
      <c r="K88" s="13"/>
      <c r="L88" s="13"/>
      <c r="M88" s="13"/>
      <c r="N88" s="13"/>
    </row>
    <row r="89" spans="1:14" x14ac:dyDescent="0.45">
      <c r="A89" s="13"/>
      <c r="B89" s="13"/>
      <c r="C89" s="13"/>
      <c r="D89" s="13"/>
      <c r="E89" s="13"/>
      <c r="F89" s="13"/>
      <c r="G89" s="13"/>
      <c r="H89" s="13"/>
      <c r="I89" s="13"/>
      <c r="J89" s="13"/>
      <c r="K89" s="13"/>
      <c r="L89" s="13"/>
      <c r="M89" s="13"/>
      <c r="N89" s="13"/>
    </row>
    <row r="90" spans="1:14" x14ac:dyDescent="0.45">
      <c r="C90" s="29"/>
      <c r="D90" s="29"/>
      <c r="E90" s="30"/>
      <c r="F90" s="29"/>
      <c r="G90" s="29"/>
      <c r="H90" s="29"/>
      <c r="I90" s="29"/>
      <c r="J90" s="29"/>
      <c r="K90" s="30"/>
      <c r="L90" s="29"/>
      <c r="M90" s="29"/>
      <c r="N90" s="29"/>
    </row>
    <row r="91" spans="1:14" x14ac:dyDescent="0.45">
      <c r="C91" s="29"/>
      <c r="D91" s="29"/>
      <c r="E91" s="30"/>
      <c r="F91" s="29"/>
      <c r="G91" s="29"/>
      <c r="H91" s="29"/>
      <c r="I91" s="29"/>
      <c r="J91" s="29"/>
      <c r="K91" s="30"/>
      <c r="L91" s="29"/>
      <c r="M91" s="29"/>
      <c r="N91" s="29"/>
    </row>
    <row r="92" spans="1:14" x14ac:dyDescent="0.45">
      <c r="C92" s="29"/>
      <c r="D92" s="29"/>
      <c r="E92" s="30"/>
      <c r="F92" s="29"/>
      <c r="G92" s="29"/>
      <c r="H92" s="29"/>
      <c r="I92" s="29"/>
      <c r="J92" s="29"/>
      <c r="K92" s="30"/>
      <c r="L92" s="29"/>
      <c r="M92" s="29"/>
      <c r="N92" s="29"/>
    </row>
    <row r="93" spans="1:14" x14ac:dyDescent="0.45">
      <c r="C93" s="29"/>
      <c r="D93" s="29"/>
      <c r="E93" s="30"/>
      <c r="F93" s="29"/>
      <c r="G93" s="29"/>
      <c r="H93" s="29"/>
      <c r="I93" s="29"/>
      <c r="J93" s="29"/>
      <c r="K93" s="30"/>
      <c r="L93" s="29"/>
      <c r="M93" s="29"/>
      <c r="N93" s="29"/>
    </row>
    <row r="94" spans="1:14" x14ac:dyDescent="0.45">
      <c r="C94" s="29"/>
      <c r="D94" s="29"/>
      <c r="E94" s="30"/>
      <c r="F94" s="29"/>
      <c r="G94" s="29"/>
      <c r="H94" s="29"/>
      <c r="I94" s="29"/>
      <c r="J94" s="29"/>
      <c r="K94" s="30"/>
      <c r="L94" s="29"/>
      <c r="M94" s="29"/>
      <c r="N94" s="29"/>
    </row>
    <row r="95" spans="1:14" x14ac:dyDescent="0.45">
      <c r="C95" s="29"/>
      <c r="D95" s="29"/>
      <c r="E95" s="30"/>
      <c r="F95" s="29"/>
      <c r="G95" s="29"/>
      <c r="H95" s="29"/>
      <c r="I95" s="29"/>
      <c r="J95" s="29"/>
      <c r="K95" s="30"/>
      <c r="L95" s="29"/>
      <c r="M95" s="29"/>
      <c r="N95" s="29"/>
    </row>
  </sheetData>
  <pageMargins left="0.7" right="0.7" top="0.75" bottom="0.75" header="0.3" footer="0.3"/>
  <pageSetup paperSize="9" scale="44" orientation="portrait" r:id="rId1"/>
  <ignoredErrors>
    <ignoredError sqref="H5:H6 H9:H88"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1DE7-2CA5-4A1A-A17E-A01215E9DBC6}">
  <sheetPr codeName="Sheet4">
    <tabColor theme="0" tint="-4.9989318521683403E-2"/>
  </sheetPr>
  <dimension ref="B1:S39"/>
  <sheetViews>
    <sheetView showGridLines="0" view="pageBreakPreview" zoomScaleNormal="100" zoomScaleSheetLayoutView="100" workbookViewId="0"/>
  </sheetViews>
  <sheetFormatPr defaultColWidth="9.1328125" defaultRowHeight="12.75" x14ac:dyDescent="0.35"/>
  <cols>
    <col min="1" max="1" width="0.86328125" style="34" customWidth="1"/>
    <col min="2" max="2" width="22.3984375" style="34" customWidth="1"/>
    <col min="3" max="7" width="8.3984375" style="33" customWidth="1"/>
    <col min="8" max="10" width="8.3984375" style="38" customWidth="1"/>
    <col min="11" max="11" width="22.1328125" style="34" customWidth="1"/>
    <col min="12" max="17" width="8.3984375" style="33" customWidth="1"/>
    <col min="18" max="19" width="8.3984375" style="38" customWidth="1"/>
    <col min="20" max="16384" width="9.1328125" style="34"/>
  </cols>
  <sheetData>
    <row r="1" spans="2:19" ht="13.15" x14ac:dyDescent="0.35">
      <c r="B1" s="37" t="s">
        <v>63</v>
      </c>
    </row>
    <row r="2" spans="2:19" ht="12" customHeight="1" x14ac:dyDescent="0.35">
      <c r="B2" s="55" t="s">
        <v>139</v>
      </c>
    </row>
    <row r="3" spans="2:19" s="31" customFormat="1" ht="13.15" x14ac:dyDescent="0.4">
      <c r="B3" s="39" t="s">
        <v>64</v>
      </c>
      <c r="C3" s="35"/>
      <c r="D3" s="35"/>
      <c r="E3" s="35"/>
      <c r="F3" s="35"/>
      <c r="G3" s="35"/>
      <c r="H3" s="40"/>
      <c r="I3" s="40"/>
      <c r="J3" s="40"/>
      <c r="K3" s="39" t="s">
        <v>65</v>
      </c>
      <c r="L3" s="35"/>
      <c r="M3" s="35"/>
      <c r="N3" s="35"/>
      <c r="O3" s="35"/>
      <c r="P3" s="35"/>
      <c r="Q3" s="35"/>
      <c r="R3" s="40"/>
      <c r="S3" s="40"/>
    </row>
    <row r="4" spans="2:19" s="58" customFormat="1" ht="13.15" x14ac:dyDescent="0.45">
      <c r="B4" s="78" t="s">
        <v>66</v>
      </c>
      <c r="C4" s="79">
        <v>1304</v>
      </c>
      <c r="D4" s="79">
        <v>3130</v>
      </c>
      <c r="E4" s="79">
        <v>3411</v>
      </c>
      <c r="F4" s="79">
        <v>4980</v>
      </c>
      <c r="G4" s="79">
        <v>10267</v>
      </c>
      <c r="H4" s="79">
        <v>939</v>
      </c>
      <c r="I4" s="79">
        <f>SUM(Table4[2024-25])</f>
        <v>1328</v>
      </c>
      <c r="J4" s="79">
        <f>SUM(Table4[2025-26])</f>
        <v>1371</v>
      </c>
      <c r="K4" s="78" t="s">
        <v>66</v>
      </c>
      <c r="L4" s="79">
        <v>149</v>
      </c>
      <c r="M4" s="79">
        <v>326</v>
      </c>
      <c r="N4" s="79">
        <v>877</v>
      </c>
      <c r="O4" s="79">
        <v>1502</v>
      </c>
      <c r="P4" s="79">
        <v>3484</v>
      </c>
      <c r="Q4" s="79">
        <f>SUM(Q6:Q325)</f>
        <v>2524</v>
      </c>
      <c r="R4" s="79">
        <f>SUM(R6:R325)</f>
        <v>3690</v>
      </c>
      <c r="S4" s="79">
        <f>SUM(S6:S325)</f>
        <v>1694</v>
      </c>
    </row>
    <row r="5" spans="2:19" s="60" customFormat="1" ht="41.25" customHeight="1" x14ac:dyDescent="0.45">
      <c r="B5" s="80" t="s">
        <v>67</v>
      </c>
      <c r="C5" s="81" t="s">
        <v>68</v>
      </c>
      <c r="D5" s="81" t="s">
        <v>69</v>
      </c>
      <c r="E5" s="81" t="s">
        <v>70</v>
      </c>
      <c r="F5" s="81" t="s">
        <v>71</v>
      </c>
      <c r="G5" s="81" t="s">
        <v>72</v>
      </c>
      <c r="H5" s="81" t="s">
        <v>73</v>
      </c>
      <c r="I5" s="81" t="s">
        <v>49</v>
      </c>
      <c r="J5" s="81" t="s">
        <v>34</v>
      </c>
      <c r="K5" s="80" t="s">
        <v>74</v>
      </c>
      <c r="L5" s="81" t="s">
        <v>75</v>
      </c>
      <c r="M5" s="81" t="s">
        <v>76</v>
      </c>
      <c r="N5" s="81" t="s">
        <v>77</v>
      </c>
      <c r="O5" s="81" t="s">
        <v>78</v>
      </c>
      <c r="P5" s="81" t="s">
        <v>79</v>
      </c>
      <c r="Q5" s="81" t="s">
        <v>50</v>
      </c>
      <c r="R5" s="81" t="s">
        <v>49</v>
      </c>
      <c r="S5" s="88" t="s">
        <v>34</v>
      </c>
    </row>
    <row r="6" spans="2:19" x14ac:dyDescent="0.35">
      <c r="B6" s="82" t="s">
        <v>80</v>
      </c>
      <c r="C6" s="83">
        <v>87</v>
      </c>
      <c r="D6" s="83">
        <v>378</v>
      </c>
      <c r="E6" s="83">
        <v>264</v>
      </c>
      <c r="F6" s="84">
        <v>424</v>
      </c>
      <c r="G6" s="85">
        <v>260</v>
      </c>
      <c r="H6" s="85">
        <v>0</v>
      </c>
      <c r="I6" s="85">
        <v>0</v>
      </c>
      <c r="J6" s="85">
        <v>0</v>
      </c>
      <c r="K6" s="86" t="s">
        <v>80</v>
      </c>
      <c r="L6" s="85">
        <v>0</v>
      </c>
      <c r="M6" s="85">
        <v>0</v>
      </c>
      <c r="N6" s="85">
        <v>87</v>
      </c>
      <c r="O6" s="85">
        <v>63</v>
      </c>
      <c r="P6" s="85">
        <v>84</v>
      </c>
      <c r="Q6" s="85">
        <v>106</v>
      </c>
      <c r="R6" s="85">
        <v>119</v>
      </c>
      <c r="S6" s="85">
        <v>14</v>
      </c>
    </row>
    <row r="7" spans="2:19" x14ac:dyDescent="0.35">
      <c r="B7" s="74" t="s">
        <v>81</v>
      </c>
      <c r="C7" s="36">
        <v>0</v>
      </c>
      <c r="D7" s="36">
        <v>104</v>
      </c>
      <c r="E7" s="36">
        <v>93</v>
      </c>
      <c r="F7" s="77">
        <v>22</v>
      </c>
      <c r="G7" s="75">
        <v>189</v>
      </c>
      <c r="H7" s="75">
        <v>46</v>
      </c>
      <c r="I7" s="85">
        <v>34</v>
      </c>
      <c r="J7" s="85">
        <v>45</v>
      </c>
      <c r="K7" s="76" t="s">
        <v>81</v>
      </c>
      <c r="L7" s="75">
        <v>0</v>
      </c>
      <c r="M7" s="75">
        <v>53</v>
      </c>
      <c r="N7" s="75">
        <v>0</v>
      </c>
      <c r="O7" s="75">
        <v>21</v>
      </c>
      <c r="P7" s="75">
        <v>81</v>
      </c>
      <c r="Q7" s="75">
        <v>91</v>
      </c>
      <c r="R7" s="85">
        <v>152</v>
      </c>
      <c r="S7" s="85">
        <v>89</v>
      </c>
    </row>
    <row r="8" spans="2:19" x14ac:dyDescent="0.35">
      <c r="B8" s="74" t="s">
        <v>82</v>
      </c>
      <c r="C8" s="36">
        <v>0</v>
      </c>
      <c r="D8" s="36">
        <v>0</v>
      </c>
      <c r="E8" s="36">
        <v>0</v>
      </c>
      <c r="F8" s="77">
        <v>0</v>
      </c>
      <c r="G8" s="75">
        <v>2</v>
      </c>
      <c r="H8" s="75">
        <v>1</v>
      </c>
      <c r="I8" s="85">
        <v>0</v>
      </c>
      <c r="J8" s="85">
        <v>0</v>
      </c>
      <c r="K8" s="76" t="s">
        <v>82</v>
      </c>
      <c r="L8" s="75">
        <v>0</v>
      </c>
      <c r="M8" s="75">
        <v>0</v>
      </c>
      <c r="N8" s="75">
        <v>0</v>
      </c>
      <c r="O8" s="75">
        <v>0</v>
      </c>
      <c r="P8" s="75">
        <v>0</v>
      </c>
      <c r="Q8" s="75">
        <v>3</v>
      </c>
      <c r="R8" s="85">
        <v>0</v>
      </c>
      <c r="S8" s="85">
        <v>0</v>
      </c>
    </row>
    <row r="9" spans="2:19" x14ac:dyDescent="0.35">
      <c r="B9" s="74" t="s">
        <v>83</v>
      </c>
      <c r="C9" s="36">
        <v>58</v>
      </c>
      <c r="D9" s="36">
        <v>444</v>
      </c>
      <c r="E9" s="36">
        <v>160</v>
      </c>
      <c r="F9" s="77">
        <v>293</v>
      </c>
      <c r="G9" s="75">
        <v>1005</v>
      </c>
      <c r="H9" s="75">
        <v>0</v>
      </c>
      <c r="I9" s="85">
        <v>0</v>
      </c>
      <c r="J9" s="85">
        <v>5</v>
      </c>
      <c r="K9" s="76" t="s">
        <v>83</v>
      </c>
      <c r="L9" s="75">
        <v>1</v>
      </c>
      <c r="M9" s="75">
        <v>0</v>
      </c>
      <c r="N9" s="75">
        <v>153</v>
      </c>
      <c r="O9" s="75">
        <v>243</v>
      </c>
      <c r="P9" s="75">
        <v>172</v>
      </c>
      <c r="Q9" s="75">
        <v>156</v>
      </c>
      <c r="R9" s="85">
        <v>55</v>
      </c>
      <c r="S9" s="85">
        <v>423</v>
      </c>
    </row>
    <row r="10" spans="2:19" x14ac:dyDescent="0.35">
      <c r="B10" s="74" t="s">
        <v>84</v>
      </c>
      <c r="C10" s="36">
        <v>0</v>
      </c>
      <c r="D10" s="36">
        <v>0</v>
      </c>
      <c r="E10" s="36">
        <v>0</v>
      </c>
      <c r="F10" s="77">
        <v>60</v>
      </c>
      <c r="G10" s="75">
        <v>49</v>
      </c>
      <c r="H10" s="75">
        <v>12</v>
      </c>
      <c r="I10" s="85">
        <v>0</v>
      </c>
      <c r="J10" s="85">
        <v>35</v>
      </c>
      <c r="K10" s="76" t="s">
        <v>84</v>
      </c>
      <c r="L10" s="75">
        <v>0</v>
      </c>
      <c r="M10" s="75">
        <v>0</v>
      </c>
      <c r="N10" s="75">
        <v>0</v>
      </c>
      <c r="O10" s="75">
        <v>0</v>
      </c>
      <c r="P10" s="75">
        <v>60</v>
      </c>
      <c r="Q10" s="75">
        <v>0</v>
      </c>
      <c r="R10" s="85">
        <v>0</v>
      </c>
      <c r="S10" s="85">
        <v>26</v>
      </c>
    </row>
    <row r="11" spans="2:19" x14ac:dyDescent="0.35">
      <c r="B11" s="74" t="s">
        <v>85</v>
      </c>
      <c r="C11" s="36">
        <v>100</v>
      </c>
      <c r="D11" s="36">
        <v>0</v>
      </c>
      <c r="E11" s="36">
        <v>97</v>
      </c>
      <c r="F11" s="77">
        <v>13</v>
      </c>
      <c r="G11" s="75">
        <v>141</v>
      </c>
      <c r="H11" s="75">
        <v>143</v>
      </c>
      <c r="I11" s="85">
        <v>18</v>
      </c>
      <c r="J11" s="85">
        <v>24</v>
      </c>
      <c r="K11" s="76" t="s">
        <v>85</v>
      </c>
      <c r="L11" s="75">
        <v>11</v>
      </c>
      <c r="M11" s="75">
        <v>7</v>
      </c>
      <c r="N11" s="75">
        <v>39</v>
      </c>
      <c r="O11" s="75">
        <v>62</v>
      </c>
      <c r="P11" s="75">
        <v>112</v>
      </c>
      <c r="Q11" s="75">
        <v>77</v>
      </c>
      <c r="R11" s="85">
        <v>52</v>
      </c>
      <c r="S11" s="85">
        <v>15</v>
      </c>
    </row>
    <row r="12" spans="2:19" x14ac:dyDescent="0.35">
      <c r="B12" s="74" t="s">
        <v>86</v>
      </c>
      <c r="C12" s="36">
        <v>9</v>
      </c>
      <c r="D12" s="36">
        <v>1</v>
      </c>
      <c r="E12" s="36">
        <v>2</v>
      </c>
      <c r="F12" s="77">
        <v>0</v>
      </c>
      <c r="G12" s="75">
        <v>1</v>
      </c>
      <c r="H12" s="75">
        <v>0</v>
      </c>
      <c r="I12" s="85">
        <v>0</v>
      </c>
      <c r="J12" s="85">
        <v>0</v>
      </c>
      <c r="K12" s="76" t="s">
        <v>86</v>
      </c>
      <c r="L12" s="75">
        <v>0</v>
      </c>
      <c r="M12" s="75">
        <v>10</v>
      </c>
      <c r="N12" s="75">
        <v>0</v>
      </c>
      <c r="O12" s="75">
        <v>2</v>
      </c>
      <c r="P12" s="75">
        <v>1</v>
      </c>
      <c r="Q12" s="75">
        <v>0</v>
      </c>
      <c r="R12" s="85">
        <v>0</v>
      </c>
      <c r="S12" s="85">
        <v>0</v>
      </c>
    </row>
    <row r="13" spans="2:19" x14ac:dyDescent="0.35">
      <c r="B13" s="74" t="s">
        <v>87</v>
      </c>
      <c r="C13" s="36">
        <v>0</v>
      </c>
      <c r="D13" s="36">
        <v>225</v>
      </c>
      <c r="E13" s="36">
        <v>237</v>
      </c>
      <c r="F13" s="77">
        <v>2</v>
      </c>
      <c r="G13" s="75">
        <v>16</v>
      </c>
      <c r="H13" s="75">
        <v>0</v>
      </c>
      <c r="I13" s="85">
        <v>0</v>
      </c>
      <c r="J13" s="85">
        <v>0</v>
      </c>
      <c r="K13" s="76" t="s">
        <v>87</v>
      </c>
      <c r="L13" s="75">
        <v>0</v>
      </c>
      <c r="M13" s="75">
        <v>3</v>
      </c>
      <c r="N13" s="75">
        <v>32</v>
      </c>
      <c r="O13" s="75">
        <v>173</v>
      </c>
      <c r="P13" s="75">
        <v>22</v>
      </c>
      <c r="Q13" s="75">
        <v>10</v>
      </c>
      <c r="R13" s="85">
        <v>0</v>
      </c>
      <c r="S13" s="85">
        <v>0</v>
      </c>
    </row>
    <row r="14" spans="2:19" x14ac:dyDescent="0.35">
      <c r="B14" s="74" t="s">
        <v>88</v>
      </c>
      <c r="C14" s="36">
        <v>36</v>
      </c>
      <c r="D14" s="36">
        <v>94</v>
      </c>
      <c r="E14" s="36">
        <v>75</v>
      </c>
      <c r="F14" s="77">
        <v>273</v>
      </c>
      <c r="G14" s="75">
        <v>679</v>
      </c>
      <c r="H14" s="75">
        <v>0</v>
      </c>
      <c r="I14" s="85">
        <v>0</v>
      </c>
      <c r="J14" s="85">
        <v>241</v>
      </c>
      <c r="K14" s="76" t="s">
        <v>88</v>
      </c>
      <c r="L14" s="75">
        <v>31</v>
      </c>
      <c r="M14" s="75">
        <v>0</v>
      </c>
      <c r="N14" s="75">
        <v>21</v>
      </c>
      <c r="O14" s="75">
        <v>73</v>
      </c>
      <c r="P14" s="75">
        <v>148</v>
      </c>
      <c r="Q14" s="75">
        <v>8</v>
      </c>
      <c r="R14" s="85">
        <v>43</v>
      </c>
      <c r="S14" s="85">
        <v>8</v>
      </c>
    </row>
    <row r="15" spans="2:19" x14ac:dyDescent="0.35">
      <c r="B15" s="74" t="s">
        <v>89</v>
      </c>
      <c r="C15" s="36">
        <v>0</v>
      </c>
      <c r="D15" s="36">
        <v>260</v>
      </c>
      <c r="E15" s="36">
        <v>420</v>
      </c>
      <c r="F15" s="77">
        <v>232</v>
      </c>
      <c r="G15" s="75">
        <v>376</v>
      </c>
      <c r="H15" s="75">
        <v>0</v>
      </c>
      <c r="I15" s="85">
        <v>360</v>
      </c>
      <c r="J15" s="85">
        <v>56</v>
      </c>
      <c r="K15" s="76" t="s">
        <v>89</v>
      </c>
      <c r="L15" s="75">
        <v>0</v>
      </c>
      <c r="M15" s="75">
        <v>0</v>
      </c>
      <c r="N15" s="75">
        <v>72</v>
      </c>
      <c r="O15" s="75">
        <v>140</v>
      </c>
      <c r="P15" s="75">
        <v>109</v>
      </c>
      <c r="Q15" s="75">
        <v>101</v>
      </c>
      <c r="R15" s="85">
        <v>345</v>
      </c>
      <c r="S15" s="85">
        <v>15</v>
      </c>
    </row>
    <row r="16" spans="2:19" x14ac:dyDescent="0.35">
      <c r="B16" s="74" t="s">
        <v>90</v>
      </c>
      <c r="C16" s="36">
        <v>0</v>
      </c>
      <c r="D16" s="36">
        <v>79</v>
      </c>
      <c r="E16" s="36">
        <v>0</v>
      </c>
      <c r="F16" s="77">
        <v>117</v>
      </c>
      <c r="G16" s="75">
        <v>176</v>
      </c>
      <c r="H16" s="75">
        <v>133</v>
      </c>
      <c r="I16" s="85">
        <v>126</v>
      </c>
      <c r="J16" s="85">
        <v>0</v>
      </c>
      <c r="K16" s="76" t="s">
        <v>90</v>
      </c>
      <c r="L16" s="75">
        <v>0</v>
      </c>
      <c r="M16" s="75">
        <v>4</v>
      </c>
      <c r="N16" s="75">
        <v>10</v>
      </c>
      <c r="O16" s="75">
        <v>6</v>
      </c>
      <c r="P16" s="75">
        <v>25</v>
      </c>
      <c r="Q16" s="75">
        <v>145</v>
      </c>
      <c r="R16" s="85">
        <v>132</v>
      </c>
      <c r="S16" s="85">
        <v>3</v>
      </c>
    </row>
    <row r="17" spans="2:19" x14ac:dyDescent="0.35">
      <c r="B17" s="74" t="s">
        <v>91</v>
      </c>
      <c r="C17" s="36">
        <v>167</v>
      </c>
      <c r="D17" s="36">
        <v>0</v>
      </c>
      <c r="E17" s="36">
        <v>43</v>
      </c>
      <c r="F17" s="77">
        <v>55</v>
      </c>
      <c r="G17" s="75">
        <v>54</v>
      </c>
      <c r="H17" s="75">
        <v>141</v>
      </c>
      <c r="I17" s="85">
        <v>43</v>
      </c>
      <c r="J17" s="85">
        <v>0</v>
      </c>
      <c r="K17" s="76" t="s">
        <v>91</v>
      </c>
      <c r="L17" s="75">
        <v>44</v>
      </c>
      <c r="M17" s="75">
        <v>11</v>
      </c>
      <c r="N17" s="75">
        <v>82</v>
      </c>
      <c r="O17" s="75">
        <v>28</v>
      </c>
      <c r="P17" s="75">
        <v>81</v>
      </c>
      <c r="Q17" s="75">
        <v>0</v>
      </c>
      <c r="R17" s="85">
        <v>0</v>
      </c>
      <c r="S17" s="85">
        <v>0</v>
      </c>
    </row>
    <row r="18" spans="2:19" x14ac:dyDescent="0.35">
      <c r="B18" s="74" t="s">
        <v>92</v>
      </c>
      <c r="C18" s="36">
        <v>2</v>
      </c>
      <c r="D18" s="36">
        <v>0</v>
      </c>
      <c r="E18" s="36">
        <v>0</v>
      </c>
      <c r="F18" s="77">
        <v>134</v>
      </c>
      <c r="G18" s="75">
        <v>120</v>
      </c>
      <c r="H18" s="75">
        <v>5</v>
      </c>
      <c r="I18" s="85">
        <v>26</v>
      </c>
      <c r="J18" s="85">
        <v>10</v>
      </c>
      <c r="K18" s="76" t="s">
        <v>92</v>
      </c>
      <c r="L18" s="75">
        <v>2</v>
      </c>
      <c r="M18" s="75">
        <v>0</v>
      </c>
      <c r="N18" s="75">
        <v>0</v>
      </c>
      <c r="O18" s="75">
        <v>3</v>
      </c>
      <c r="P18" s="75">
        <v>8</v>
      </c>
      <c r="Q18" s="75">
        <v>0</v>
      </c>
      <c r="R18" s="85">
        <v>18</v>
      </c>
      <c r="S18" s="85">
        <v>13</v>
      </c>
    </row>
    <row r="19" spans="2:19" x14ac:dyDescent="0.35">
      <c r="B19" s="74" t="s">
        <v>93</v>
      </c>
      <c r="C19" s="36">
        <v>0</v>
      </c>
      <c r="D19" s="36">
        <v>243</v>
      </c>
      <c r="E19" s="36">
        <v>134</v>
      </c>
      <c r="F19" s="77">
        <v>342</v>
      </c>
      <c r="G19" s="75">
        <v>1074</v>
      </c>
      <c r="H19" s="75">
        <v>57</v>
      </c>
      <c r="I19" s="85">
        <v>63</v>
      </c>
      <c r="J19" s="85">
        <v>3</v>
      </c>
      <c r="K19" s="76" t="s">
        <v>93</v>
      </c>
      <c r="L19" s="75">
        <v>0</v>
      </c>
      <c r="M19" s="75">
        <v>0</v>
      </c>
      <c r="N19" s="75">
        <v>6</v>
      </c>
      <c r="O19" s="75">
        <v>16</v>
      </c>
      <c r="P19" s="75">
        <v>127</v>
      </c>
      <c r="Q19" s="75">
        <v>23</v>
      </c>
      <c r="R19" s="85">
        <v>508</v>
      </c>
      <c r="S19" s="85">
        <v>6</v>
      </c>
    </row>
    <row r="20" spans="2:19" x14ac:dyDescent="0.35">
      <c r="B20" s="74" t="s">
        <v>94</v>
      </c>
      <c r="C20" s="36">
        <v>0</v>
      </c>
      <c r="D20" s="36">
        <v>134</v>
      </c>
      <c r="E20" s="36">
        <v>5</v>
      </c>
      <c r="F20" s="77">
        <v>47</v>
      </c>
      <c r="G20" s="75">
        <v>15</v>
      </c>
      <c r="H20" s="75">
        <v>0</v>
      </c>
      <c r="I20" s="85">
        <v>45</v>
      </c>
      <c r="J20" s="85">
        <v>12</v>
      </c>
      <c r="K20" s="76" t="s">
        <v>94</v>
      </c>
      <c r="L20" s="75">
        <v>0</v>
      </c>
      <c r="M20" s="75">
        <v>5</v>
      </c>
      <c r="N20" s="75">
        <v>1</v>
      </c>
      <c r="O20" s="75">
        <v>32</v>
      </c>
      <c r="P20" s="75">
        <v>17</v>
      </c>
      <c r="Q20" s="75">
        <v>89</v>
      </c>
      <c r="R20" s="85">
        <v>0</v>
      </c>
      <c r="S20" s="85">
        <v>48</v>
      </c>
    </row>
    <row r="21" spans="2:19" x14ac:dyDescent="0.35">
      <c r="B21" s="74" t="s">
        <v>95</v>
      </c>
      <c r="C21" s="36">
        <v>0</v>
      </c>
      <c r="D21" s="36">
        <v>23</v>
      </c>
      <c r="E21" s="36">
        <v>126</v>
      </c>
      <c r="F21" s="77">
        <v>593</v>
      </c>
      <c r="G21" s="75">
        <v>53</v>
      </c>
      <c r="H21" s="75">
        <v>58</v>
      </c>
      <c r="I21" s="85">
        <v>56</v>
      </c>
      <c r="J21" s="85">
        <v>21</v>
      </c>
      <c r="K21" s="76" t="s">
        <v>95</v>
      </c>
      <c r="L21" s="75">
        <v>0</v>
      </c>
      <c r="M21" s="75">
        <v>0</v>
      </c>
      <c r="N21" s="75">
        <v>23</v>
      </c>
      <c r="O21" s="75">
        <v>0</v>
      </c>
      <c r="P21" s="75">
        <v>202</v>
      </c>
      <c r="Q21" s="75">
        <v>115</v>
      </c>
      <c r="R21" s="85">
        <v>68</v>
      </c>
      <c r="S21" s="85">
        <v>42</v>
      </c>
    </row>
    <row r="22" spans="2:19" x14ac:dyDescent="0.35">
      <c r="B22" s="74" t="s">
        <v>96</v>
      </c>
      <c r="C22" s="36">
        <v>34</v>
      </c>
      <c r="D22" s="36">
        <v>0</v>
      </c>
      <c r="E22" s="36">
        <v>16</v>
      </c>
      <c r="F22" s="77">
        <v>35</v>
      </c>
      <c r="G22" s="75">
        <v>439</v>
      </c>
      <c r="H22" s="75">
        <v>10</v>
      </c>
      <c r="I22" s="85">
        <v>269</v>
      </c>
      <c r="J22" s="85">
        <v>132</v>
      </c>
      <c r="K22" s="76" t="s">
        <v>96</v>
      </c>
      <c r="L22" s="75">
        <v>1</v>
      </c>
      <c r="M22" s="75">
        <v>6</v>
      </c>
      <c r="N22" s="75">
        <v>44</v>
      </c>
      <c r="O22" s="75">
        <v>1</v>
      </c>
      <c r="P22" s="75">
        <v>42</v>
      </c>
      <c r="Q22" s="75">
        <v>9</v>
      </c>
      <c r="R22" s="85">
        <v>214</v>
      </c>
      <c r="S22" s="85">
        <v>104</v>
      </c>
    </row>
    <row r="23" spans="2:19" x14ac:dyDescent="0.35">
      <c r="B23" s="74" t="s">
        <v>97</v>
      </c>
      <c r="C23" s="36">
        <v>88</v>
      </c>
      <c r="D23" s="36">
        <v>226</v>
      </c>
      <c r="E23" s="36">
        <v>222</v>
      </c>
      <c r="F23" s="77">
        <v>327</v>
      </c>
      <c r="G23" s="75">
        <v>294</v>
      </c>
      <c r="H23" s="75">
        <v>0</v>
      </c>
      <c r="I23" s="85">
        <v>0</v>
      </c>
      <c r="J23" s="85">
        <v>2</v>
      </c>
      <c r="K23" s="76" t="s">
        <v>97</v>
      </c>
      <c r="L23" s="75">
        <v>3</v>
      </c>
      <c r="M23" s="75">
        <v>104</v>
      </c>
      <c r="N23" s="75">
        <v>42</v>
      </c>
      <c r="O23" s="75">
        <v>102</v>
      </c>
      <c r="P23" s="75">
        <v>341</v>
      </c>
      <c r="Q23" s="75">
        <v>110</v>
      </c>
      <c r="R23" s="85">
        <v>270</v>
      </c>
      <c r="S23" s="85">
        <v>107</v>
      </c>
    </row>
    <row r="24" spans="2:19" x14ac:dyDescent="0.35">
      <c r="B24" s="74" t="s">
        <v>98</v>
      </c>
      <c r="C24" s="36">
        <v>138</v>
      </c>
      <c r="D24" s="36">
        <v>66</v>
      </c>
      <c r="E24" s="36">
        <v>180</v>
      </c>
      <c r="F24" s="77">
        <v>163</v>
      </c>
      <c r="G24" s="75">
        <v>140</v>
      </c>
      <c r="H24" s="75">
        <v>31</v>
      </c>
      <c r="I24" s="85">
        <v>28</v>
      </c>
      <c r="J24" s="85">
        <v>11</v>
      </c>
      <c r="K24" s="76" t="s">
        <v>98</v>
      </c>
      <c r="L24" s="75">
        <v>0</v>
      </c>
      <c r="M24" s="75">
        <v>0</v>
      </c>
      <c r="N24" s="75">
        <v>7</v>
      </c>
      <c r="O24" s="75">
        <v>86</v>
      </c>
      <c r="P24" s="75">
        <v>142</v>
      </c>
      <c r="Q24" s="75">
        <v>41</v>
      </c>
      <c r="R24" s="85">
        <v>16</v>
      </c>
      <c r="S24" s="85">
        <v>27</v>
      </c>
    </row>
    <row r="25" spans="2:19" x14ac:dyDescent="0.35">
      <c r="B25" s="74" t="s">
        <v>99</v>
      </c>
      <c r="C25" s="36">
        <v>44</v>
      </c>
      <c r="D25" s="36">
        <v>62</v>
      </c>
      <c r="E25" s="36">
        <v>61</v>
      </c>
      <c r="F25" s="77">
        <v>35</v>
      </c>
      <c r="G25" s="75">
        <v>161</v>
      </c>
      <c r="H25" s="75">
        <v>0</v>
      </c>
      <c r="I25" s="85">
        <v>0</v>
      </c>
      <c r="J25" s="85">
        <v>15</v>
      </c>
      <c r="K25" s="76" t="s">
        <v>99</v>
      </c>
      <c r="L25" s="75">
        <v>44</v>
      </c>
      <c r="M25" s="75">
        <v>62</v>
      </c>
      <c r="N25" s="75">
        <v>14</v>
      </c>
      <c r="O25" s="75">
        <v>0</v>
      </c>
      <c r="P25" s="75">
        <v>24</v>
      </c>
      <c r="Q25" s="75">
        <v>48</v>
      </c>
      <c r="R25" s="85">
        <v>20</v>
      </c>
      <c r="S25" s="85">
        <v>15</v>
      </c>
    </row>
    <row r="26" spans="2:19" x14ac:dyDescent="0.35">
      <c r="B26" s="74" t="s">
        <v>100</v>
      </c>
      <c r="C26" s="36">
        <v>0</v>
      </c>
      <c r="D26" s="36">
        <v>0</v>
      </c>
      <c r="E26" s="36">
        <v>0</v>
      </c>
      <c r="F26" s="77">
        <v>106</v>
      </c>
      <c r="G26" s="75">
        <v>647</v>
      </c>
      <c r="H26" s="75">
        <v>104</v>
      </c>
      <c r="I26" s="85">
        <v>8</v>
      </c>
      <c r="J26" s="85">
        <v>169</v>
      </c>
      <c r="K26" s="76" t="s">
        <v>100</v>
      </c>
      <c r="L26" s="75">
        <v>0</v>
      </c>
      <c r="M26" s="75">
        <v>0</v>
      </c>
      <c r="N26" s="75">
        <v>0</v>
      </c>
      <c r="O26" s="75">
        <v>5</v>
      </c>
      <c r="P26" s="75">
        <v>14</v>
      </c>
      <c r="Q26" s="75">
        <v>37</v>
      </c>
      <c r="R26" s="85">
        <v>70</v>
      </c>
      <c r="S26" s="85">
        <v>8</v>
      </c>
    </row>
    <row r="27" spans="2:19" x14ac:dyDescent="0.35">
      <c r="B27" s="74" t="s">
        <v>101</v>
      </c>
      <c r="C27" s="36">
        <v>0</v>
      </c>
      <c r="D27" s="36">
        <v>16</v>
      </c>
      <c r="E27" s="36">
        <v>25</v>
      </c>
      <c r="F27" s="77">
        <v>14</v>
      </c>
      <c r="G27" s="75">
        <v>271</v>
      </c>
      <c r="H27" s="75">
        <v>2</v>
      </c>
      <c r="I27" s="85">
        <v>9</v>
      </c>
      <c r="J27" s="85">
        <v>27</v>
      </c>
      <c r="K27" s="76" t="s">
        <v>101</v>
      </c>
      <c r="L27" s="75">
        <v>0</v>
      </c>
      <c r="M27" s="75">
        <v>0</v>
      </c>
      <c r="N27" s="75">
        <v>0</v>
      </c>
      <c r="O27" s="75">
        <v>24</v>
      </c>
      <c r="P27" s="75">
        <v>174</v>
      </c>
      <c r="Q27" s="75">
        <v>0</v>
      </c>
      <c r="R27" s="85">
        <v>58</v>
      </c>
      <c r="S27" s="85">
        <v>68</v>
      </c>
    </row>
    <row r="28" spans="2:19" x14ac:dyDescent="0.35">
      <c r="B28" s="74" t="s">
        <v>102</v>
      </c>
      <c r="C28" s="36">
        <v>0</v>
      </c>
      <c r="D28" s="36">
        <v>42</v>
      </c>
      <c r="E28" s="36">
        <v>176</v>
      </c>
      <c r="F28" s="77">
        <v>5</v>
      </c>
      <c r="G28" s="75">
        <v>265</v>
      </c>
      <c r="H28" s="75">
        <v>34</v>
      </c>
      <c r="I28" s="85">
        <v>71</v>
      </c>
      <c r="J28" s="85">
        <v>57</v>
      </c>
      <c r="K28" s="76" t="s">
        <v>102</v>
      </c>
      <c r="L28" s="75">
        <v>0</v>
      </c>
      <c r="M28" s="75">
        <v>0</v>
      </c>
      <c r="N28" s="75">
        <v>0</v>
      </c>
      <c r="O28" s="75">
        <v>27</v>
      </c>
      <c r="P28" s="75">
        <v>186</v>
      </c>
      <c r="Q28" s="75">
        <v>43</v>
      </c>
      <c r="R28" s="85">
        <v>103</v>
      </c>
      <c r="S28" s="85">
        <v>65</v>
      </c>
    </row>
    <row r="29" spans="2:19" x14ac:dyDescent="0.35">
      <c r="B29" s="74" t="s">
        <v>103</v>
      </c>
      <c r="C29" s="36">
        <v>0</v>
      </c>
      <c r="D29" s="36">
        <v>0</v>
      </c>
      <c r="E29" s="36">
        <v>0</v>
      </c>
      <c r="F29" s="77">
        <v>0</v>
      </c>
      <c r="G29" s="75">
        <v>1</v>
      </c>
      <c r="H29" s="75">
        <v>0</v>
      </c>
      <c r="I29" s="85">
        <v>0</v>
      </c>
      <c r="J29" s="85">
        <v>0</v>
      </c>
      <c r="K29" s="76" t="s">
        <v>103</v>
      </c>
      <c r="L29" s="75">
        <v>0</v>
      </c>
      <c r="M29" s="75">
        <v>0</v>
      </c>
      <c r="N29" s="75">
        <v>0</v>
      </c>
      <c r="O29" s="75">
        <v>0</v>
      </c>
      <c r="P29" s="75">
        <v>1</v>
      </c>
      <c r="Q29" s="75">
        <v>0</v>
      </c>
      <c r="R29" s="85">
        <v>0</v>
      </c>
      <c r="S29" s="85">
        <v>0</v>
      </c>
    </row>
    <row r="30" spans="2:19" x14ac:dyDescent="0.35">
      <c r="B30" s="74" t="s">
        <v>104</v>
      </c>
      <c r="C30" s="36">
        <v>235</v>
      </c>
      <c r="D30" s="36">
        <v>54</v>
      </c>
      <c r="E30" s="36">
        <v>201</v>
      </c>
      <c r="F30" s="77">
        <v>410</v>
      </c>
      <c r="G30" s="75">
        <v>902</v>
      </c>
      <c r="H30" s="75">
        <v>0</v>
      </c>
      <c r="I30" s="85">
        <v>87</v>
      </c>
      <c r="J30" s="85">
        <v>152</v>
      </c>
      <c r="K30" s="76" t="s">
        <v>104</v>
      </c>
      <c r="L30" s="75">
        <v>0</v>
      </c>
      <c r="M30" s="75">
        <v>0</v>
      </c>
      <c r="N30" s="75">
        <v>46</v>
      </c>
      <c r="O30" s="75">
        <v>119</v>
      </c>
      <c r="P30" s="75">
        <v>512</v>
      </c>
      <c r="Q30" s="75">
        <v>162</v>
      </c>
      <c r="R30" s="85">
        <v>239</v>
      </c>
      <c r="S30" s="85">
        <v>25</v>
      </c>
    </row>
    <row r="31" spans="2:19" x14ac:dyDescent="0.35">
      <c r="B31" s="74" t="s">
        <v>105</v>
      </c>
      <c r="C31" s="36">
        <v>0</v>
      </c>
      <c r="D31" s="36">
        <v>0</v>
      </c>
      <c r="E31" s="36">
        <v>295</v>
      </c>
      <c r="F31" s="77">
        <v>30</v>
      </c>
      <c r="G31" s="75">
        <v>246</v>
      </c>
      <c r="H31" s="75">
        <v>0</v>
      </c>
      <c r="I31" s="85">
        <v>0</v>
      </c>
      <c r="J31" s="85">
        <v>0</v>
      </c>
      <c r="K31" s="76" t="s">
        <v>105</v>
      </c>
      <c r="L31" s="75">
        <v>0</v>
      </c>
      <c r="M31" s="75">
        <v>0</v>
      </c>
      <c r="N31" s="75">
        <v>1</v>
      </c>
      <c r="O31" s="75">
        <v>18</v>
      </c>
      <c r="P31" s="75">
        <v>20</v>
      </c>
      <c r="Q31" s="75">
        <v>92</v>
      </c>
      <c r="R31" s="85">
        <v>177</v>
      </c>
      <c r="S31" s="85">
        <v>40</v>
      </c>
    </row>
    <row r="32" spans="2:19" x14ac:dyDescent="0.35">
      <c r="B32" s="74" t="s">
        <v>106</v>
      </c>
      <c r="C32" s="36">
        <v>0</v>
      </c>
      <c r="D32" s="36">
        <v>1</v>
      </c>
      <c r="E32" s="36">
        <v>0</v>
      </c>
      <c r="F32" s="77">
        <v>0</v>
      </c>
      <c r="G32" s="75">
        <v>17</v>
      </c>
      <c r="H32" s="75">
        <v>0</v>
      </c>
      <c r="I32" s="85">
        <v>0</v>
      </c>
      <c r="J32" s="85">
        <v>0</v>
      </c>
      <c r="K32" s="76" t="s">
        <v>106</v>
      </c>
      <c r="L32" s="75">
        <v>0</v>
      </c>
      <c r="M32" s="75">
        <v>1</v>
      </c>
      <c r="N32" s="75">
        <v>0</v>
      </c>
      <c r="O32" s="75">
        <v>0</v>
      </c>
      <c r="P32" s="75">
        <v>0</v>
      </c>
      <c r="Q32" s="75">
        <v>17</v>
      </c>
      <c r="R32" s="85">
        <v>0</v>
      </c>
      <c r="S32" s="85">
        <v>0</v>
      </c>
    </row>
    <row r="33" spans="2:19" x14ac:dyDescent="0.35">
      <c r="B33" s="74" t="s">
        <v>107</v>
      </c>
      <c r="C33" s="36">
        <v>122</v>
      </c>
      <c r="D33" s="36">
        <v>171</v>
      </c>
      <c r="E33" s="36">
        <v>329</v>
      </c>
      <c r="F33" s="77">
        <v>898</v>
      </c>
      <c r="G33" s="75">
        <v>1017</v>
      </c>
      <c r="H33" s="75">
        <v>38</v>
      </c>
      <c r="I33" s="85">
        <v>1</v>
      </c>
      <c r="J33" s="85">
        <v>67</v>
      </c>
      <c r="K33" s="76" t="s">
        <v>107</v>
      </c>
      <c r="L33" s="75">
        <v>9</v>
      </c>
      <c r="M33" s="75">
        <v>0</v>
      </c>
      <c r="N33" s="75">
        <v>31</v>
      </c>
      <c r="O33" s="75">
        <v>39</v>
      </c>
      <c r="P33" s="75">
        <v>211</v>
      </c>
      <c r="Q33" s="75">
        <v>480</v>
      </c>
      <c r="R33" s="85">
        <v>603</v>
      </c>
      <c r="S33" s="85">
        <v>305</v>
      </c>
    </row>
    <row r="34" spans="2:19" x14ac:dyDescent="0.35">
      <c r="B34" s="74" t="s">
        <v>108</v>
      </c>
      <c r="C34" s="36">
        <v>0</v>
      </c>
      <c r="D34" s="36">
        <v>0</v>
      </c>
      <c r="E34" s="36">
        <v>0</v>
      </c>
      <c r="F34" s="77">
        <v>51</v>
      </c>
      <c r="G34" s="75">
        <v>141</v>
      </c>
      <c r="H34" s="75">
        <v>0</v>
      </c>
      <c r="I34" s="85">
        <v>0</v>
      </c>
      <c r="J34" s="85">
        <v>224</v>
      </c>
      <c r="K34" s="76" t="s">
        <v>108</v>
      </c>
      <c r="L34" s="75">
        <v>0</v>
      </c>
      <c r="M34" s="75">
        <v>0</v>
      </c>
      <c r="N34" s="75">
        <v>0</v>
      </c>
      <c r="O34" s="75">
        <v>0</v>
      </c>
      <c r="P34" s="75">
        <v>28</v>
      </c>
      <c r="Q34" s="75">
        <v>29</v>
      </c>
      <c r="R34" s="85">
        <v>11</v>
      </c>
      <c r="S34" s="85">
        <v>9</v>
      </c>
    </row>
    <row r="35" spans="2:19" x14ac:dyDescent="0.35">
      <c r="B35" s="74" t="s">
        <v>109</v>
      </c>
      <c r="C35" s="36">
        <v>65</v>
      </c>
      <c r="D35" s="36">
        <v>17</v>
      </c>
      <c r="E35" s="36">
        <v>39</v>
      </c>
      <c r="F35" s="77">
        <v>0</v>
      </c>
      <c r="G35" s="75">
        <v>111</v>
      </c>
      <c r="H35" s="75">
        <v>10</v>
      </c>
      <c r="I35" s="85">
        <v>9</v>
      </c>
      <c r="J35" s="85">
        <v>38</v>
      </c>
      <c r="K35" s="76" t="s">
        <v>109</v>
      </c>
      <c r="L35" s="75">
        <v>0</v>
      </c>
      <c r="M35" s="75">
        <v>0</v>
      </c>
      <c r="N35" s="75">
        <v>65</v>
      </c>
      <c r="O35" s="75">
        <v>0</v>
      </c>
      <c r="P35" s="75">
        <v>9</v>
      </c>
      <c r="Q35" s="75">
        <v>84</v>
      </c>
      <c r="R35" s="85">
        <v>43</v>
      </c>
      <c r="S35" s="85">
        <v>45</v>
      </c>
    </row>
    <row r="36" spans="2:19" x14ac:dyDescent="0.35">
      <c r="B36" s="74" t="s">
        <v>110</v>
      </c>
      <c r="C36" s="36">
        <v>23</v>
      </c>
      <c r="D36" s="36">
        <v>238</v>
      </c>
      <c r="E36" s="36">
        <v>29</v>
      </c>
      <c r="F36" s="77">
        <v>173</v>
      </c>
      <c r="G36" s="75">
        <v>418</v>
      </c>
      <c r="H36" s="75">
        <v>34</v>
      </c>
      <c r="I36" s="85">
        <v>0</v>
      </c>
      <c r="J36" s="85">
        <v>0</v>
      </c>
      <c r="K36" s="76" t="s">
        <v>110</v>
      </c>
      <c r="L36" s="75">
        <v>0</v>
      </c>
      <c r="M36" s="75">
        <v>0</v>
      </c>
      <c r="N36" s="75">
        <v>29</v>
      </c>
      <c r="O36" s="75">
        <v>121</v>
      </c>
      <c r="P36" s="75">
        <v>271</v>
      </c>
      <c r="Q36" s="75">
        <v>138</v>
      </c>
      <c r="R36" s="85">
        <v>114</v>
      </c>
      <c r="S36" s="85">
        <v>0</v>
      </c>
    </row>
    <row r="37" spans="2:19" x14ac:dyDescent="0.35">
      <c r="B37" s="74" t="s">
        <v>111</v>
      </c>
      <c r="C37" s="36">
        <v>93</v>
      </c>
      <c r="D37" s="36">
        <v>27</v>
      </c>
      <c r="E37" s="36">
        <v>14</v>
      </c>
      <c r="F37" s="77">
        <v>80</v>
      </c>
      <c r="G37" s="75">
        <v>177</v>
      </c>
      <c r="H37" s="75">
        <v>37</v>
      </c>
      <c r="I37" s="85">
        <v>34</v>
      </c>
      <c r="J37" s="85">
        <v>0</v>
      </c>
      <c r="K37" s="76" t="s">
        <v>111</v>
      </c>
      <c r="L37" s="75">
        <v>0</v>
      </c>
      <c r="M37" s="75">
        <v>1</v>
      </c>
      <c r="N37" s="75">
        <v>34</v>
      </c>
      <c r="O37" s="75">
        <v>85</v>
      </c>
      <c r="P37" s="75">
        <v>4</v>
      </c>
      <c r="Q37" s="75">
        <v>55</v>
      </c>
      <c r="R37" s="85">
        <v>54</v>
      </c>
      <c r="S37" s="85">
        <v>157</v>
      </c>
    </row>
    <row r="38" spans="2:19" x14ac:dyDescent="0.35">
      <c r="B38" s="74" t="s">
        <v>112</v>
      </c>
      <c r="C38" s="36">
        <v>3</v>
      </c>
      <c r="D38" s="36">
        <v>225</v>
      </c>
      <c r="E38" s="36">
        <v>168</v>
      </c>
      <c r="F38" s="77">
        <v>46</v>
      </c>
      <c r="G38" s="75">
        <v>760</v>
      </c>
      <c r="H38" s="75">
        <v>43</v>
      </c>
      <c r="I38" s="85">
        <v>41</v>
      </c>
      <c r="J38" s="85">
        <v>25</v>
      </c>
      <c r="K38" s="76" t="s">
        <v>112</v>
      </c>
      <c r="L38" s="75">
        <v>3</v>
      </c>
      <c r="M38" s="75">
        <v>59</v>
      </c>
      <c r="N38" s="75">
        <v>38</v>
      </c>
      <c r="O38" s="75">
        <v>13</v>
      </c>
      <c r="P38" s="75">
        <v>256</v>
      </c>
      <c r="Q38" s="75">
        <v>205</v>
      </c>
      <c r="R38" s="85">
        <v>206</v>
      </c>
      <c r="S38" s="85">
        <v>17</v>
      </c>
    </row>
    <row r="39" spans="2:19" s="95" customFormat="1" x14ac:dyDescent="0.35">
      <c r="B39" s="89" t="s">
        <v>113</v>
      </c>
      <c r="C39" s="90">
        <v>0</v>
      </c>
      <c r="D39" s="90">
        <v>0</v>
      </c>
      <c r="E39" s="90">
        <v>0</v>
      </c>
      <c r="F39" s="91">
        <v>0</v>
      </c>
      <c r="G39" s="92">
        <v>50</v>
      </c>
      <c r="H39" s="92">
        <v>0</v>
      </c>
      <c r="I39" s="93">
        <v>0</v>
      </c>
      <c r="J39" s="85">
        <v>0</v>
      </c>
      <c r="K39" s="94" t="s">
        <v>113</v>
      </c>
      <c r="L39" s="92">
        <v>0</v>
      </c>
      <c r="M39" s="92">
        <v>0</v>
      </c>
      <c r="N39" s="92">
        <v>0</v>
      </c>
      <c r="O39" s="92">
        <v>0</v>
      </c>
      <c r="P39" s="92">
        <v>0</v>
      </c>
      <c r="Q39" s="92">
        <v>50</v>
      </c>
      <c r="R39" s="93">
        <v>0</v>
      </c>
      <c r="S39" s="85">
        <v>0</v>
      </c>
    </row>
  </sheetData>
  <phoneticPr fontId="20" type="noConversion"/>
  <pageMargins left="0.70866141732283472" right="0.70866141732283472" top="0.74803149606299213" bottom="0.74803149606299213" header="0.31496062992125984" footer="0.31496062992125984"/>
  <pageSetup paperSize="9" scale="45" fitToWidth="0"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D225-8ED0-460C-974F-B2C0B7F60CEB}">
  <sheetPr codeName="Sheet5">
    <tabColor theme="0" tint="-4.9989318521683403E-2"/>
  </sheetPr>
  <dimension ref="A1:S14"/>
  <sheetViews>
    <sheetView showGridLines="0" zoomScaleNormal="100" zoomScaleSheetLayoutView="100" workbookViewId="0"/>
  </sheetViews>
  <sheetFormatPr defaultColWidth="0" defaultRowHeight="14.25" x14ac:dyDescent="0.45"/>
  <cols>
    <col min="1" max="1" width="14" customWidth="1"/>
    <col min="2" max="2" width="8.3984375" style="5" customWidth="1"/>
    <col min="3" max="7" width="7.1328125" style="5" customWidth="1"/>
    <col min="8" max="8" width="8.1328125" style="5" customWidth="1"/>
    <col min="9" max="9" width="7.3984375" style="5" bestFit="1" customWidth="1"/>
    <col min="10" max="10" width="13.86328125" style="6" customWidth="1"/>
    <col min="11" max="11" width="9.265625" style="5" customWidth="1"/>
    <col min="12" max="16" width="8.1328125" style="5" customWidth="1"/>
    <col min="17" max="17" width="9.1328125" style="5" customWidth="1"/>
    <col min="18" max="18" width="7.59765625" style="5" customWidth="1"/>
    <col min="19" max="19" width="9" customWidth="1"/>
    <col min="20" max="16384" width="9" hidden="1"/>
  </cols>
  <sheetData>
    <row r="1" spans="1:18" x14ac:dyDescent="0.45">
      <c r="A1" s="31" t="s">
        <v>114</v>
      </c>
      <c r="B1" s="32"/>
      <c r="C1" s="32"/>
      <c r="D1" s="32"/>
      <c r="E1" s="32"/>
      <c r="F1" s="32"/>
      <c r="G1" s="32"/>
      <c r="H1" s="32"/>
      <c r="I1" s="32"/>
      <c r="J1" s="33"/>
      <c r="K1" s="32"/>
      <c r="L1" s="32"/>
      <c r="M1" s="32"/>
      <c r="N1" s="32"/>
      <c r="O1" s="32"/>
      <c r="P1" s="32"/>
      <c r="Q1" s="32"/>
      <c r="R1" s="32"/>
    </row>
    <row r="2" spans="1:18" x14ac:dyDescent="0.45">
      <c r="A2" s="55" t="s">
        <v>139</v>
      </c>
      <c r="B2" s="32"/>
      <c r="C2" s="32"/>
      <c r="D2" s="32"/>
      <c r="E2" s="32"/>
      <c r="F2" s="32"/>
      <c r="G2" s="32"/>
      <c r="H2" s="32"/>
      <c r="I2" s="32"/>
      <c r="J2" s="33"/>
      <c r="K2" s="32"/>
      <c r="L2" s="32"/>
      <c r="M2" s="32"/>
      <c r="N2" s="32"/>
      <c r="O2" s="32"/>
      <c r="P2" s="32"/>
      <c r="Q2" s="32"/>
      <c r="R2" s="32"/>
    </row>
    <row r="3" spans="1:18" s="59" customFormat="1" ht="15.75" customHeight="1" x14ac:dyDescent="0.45">
      <c r="A3" s="56" t="s">
        <v>64</v>
      </c>
      <c r="B3" s="45" t="s">
        <v>115</v>
      </c>
      <c r="C3" s="45" t="s">
        <v>116</v>
      </c>
      <c r="D3" s="45" t="s">
        <v>117</v>
      </c>
      <c r="E3" s="45" t="s">
        <v>118</v>
      </c>
      <c r="F3" s="45" t="s">
        <v>119</v>
      </c>
      <c r="G3" s="45" t="s">
        <v>120</v>
      </c>
      <c r="H3" s="45" t="s">
        <v>121</v>
      </c>
      <c r="I3" s="45" t="s">
        <v>122</v>
      </c>
      <c r="J3" s="57" t="s">
        <v>20</v>
      </c>
      <c r="K3" s="45" t="s">
        <v>123</v>
      </c>
      <c r="L3" s="45" t="s">
        <v>124</v>
      </c>
      <c r="M3" s="45" t="s">
        <v>125</v>
      </c>
      <c r="N3" s="45" t="s">
        <v>126</v>
      </c>
      <c r="O3" s="45" t="s">
        <v>127</v>
      </c>
      <c r="P3" s="45" t="s">
        <v>128</v>
      </c>
      <c r="Q3" s="45" t="s">
        <v>129</v>
      </c>
      <c r="R3" s="46" t="s">
        <v>66</v>
      </c>
    </row>
    <row r="4" spans="1:18" s="59" customFormat="1" ht="15.75" customHeight="1" x14ac:dyDescent="0.45">
      <c r="A4" s="61" t="s">
        <v>34</v>
      </c>
      <c r="B4" s="62">
        <v>0</v>
      </c>
      <c r="C4" s="62">
        <v>459</v>
      </c>
      <c r="D4" s="62">
        <v>654</v>
      </c>
      <c r="E4" s="62">
        <v>223</v>
      </c>
      <c r="F4" s="62">
        <v>25</v>
      </c>
      <c r="G4" s="62">
        <v>0</v>
      </c>
      <c r="H4" s="62">
        <v>0</v>
      </c>
      <c r="I4" s="63">
        <f>SUM(B4:H4)</f>
        <v>1361</v>
      </c>
      <c r="J4" s="61" t="s">
        <v>34</v>
      </c>
      <c r="K4" s="62">
        <v>9</v>
      </c>
      <c r="L4" s="62">
        <v>539</v>
      </c>
      <c r="M4" s="62">
        <v>657</v>
      </c>
      <c r="N4" s="62">
        <v>431</v>
      </c>
      <c r="O4" s="62">
        <v>43</v>
      </c>
      <c r="P4" s="62">
        <v>2</v>
      </c>
      <c r="Q4" s="62">
        <v>13</v>
      </c>
      <c r="R4" s="64">
        <f>SUM(Table6[[#This Row],[ Studio ]:[6+ Bed ]])</f>
        <v>1694</v>
      </c>
    </row>
    <row r="5" spans="1:18" ht="15.75" customHeight="1" x14ac:dyDescent="0.45">
      <c r="A5" s="61" t="s">
        <v>49</v>
      </c>
      <c r="B5" s="62">
        <v>20</v>
      </c>
      <c r="C5" s="62">
        <v>468</v>
      </c>
      <c r="D5" s="62">
        <v>508</v>
      </c>
      <c r="E5" s="62">
        <v>274</v>
      </c>
      <c r="F5" s="62">
        <v>38</v>
      </c>
      <c r="G5" s="62">
        <v>6</v>
      </c>
      <c r="H5" s="62">
        <v>14</v>
      </c>
      <c r="I5" s="63">
        <f>SUM(B5:H5)</f>
        <v>1328</v>
      </c>
      <c r="J5" s="61" t="s">
        <v>49</v>
      </c>
      <c r="K5" s="62">
        <v>20</v>
      </c>
      <c r="L5" s="62">
        <v>1358</v>
      </c>
      <c r="M5" s="62">
        <v>1390</v>
      </c>
      <c r="N5" s="62">
        <v>683</v>
      </c>
      <c r="O5" s="62">
        <v>149</v>
      </c>
      <c r="P5" s="62">
        <v>2</v>
      </c>
      <c r="Q5" s="62">
        <v>1</v>
      </c>
      <c r="R5" s="64">
        <f>SUM(K5:Q5)</f>
        <v>3603</v>
      </c>
    </row>
    <row r="6" spans="1:18" x14ac:dyDescent="0.45">
      <c r="A6" s="61" t="s">
        <v>73</v>
      </c>
      <c r="B6" s="62">
        <v>5</v>
      </c>
      <c r="C6" s="62">
        <v>307</v>
      </c>
      <c r="D6" s="62">
        <v>359</v>
      </c>
      <c r="E6" s="62">
        <v>202</v>
      </c>
      <c r="F6" s="62">
        <v>35</v>
      </c>
      <c r="G6" s="62">
        <v>0</v>
      </c>
      <c r="H6" s="62">
        <v>2</v>
      </c>
      <c r="I6" s="63">
        <f>SUM(B6:H6)</f>
        <v>910</v>
      </c>
      <c r="J6" s="65" t="s">
        <v>73</v>
      </c>
      <c r="K6" s="62">
        <v>47</v>
      </c>
      <c r="L6" s="62">
        <v>923</v>
      </c>
      <c r="M6" s="62">
        <v>976</v>
      </c>
      <c r="N6" s="62">
        <v>503</v>
      </c>
      <c r="O6" s="71">
        <v>93</v>
      </c>
      <c r="P6" s="62">
        <v>17</v>
      </c>
      <c r="Q6" s="62">
        <v>2</v>
      </c>
      <c r="R6" s="64">
        <f>SUM(K6:Q6)</f>
        <v>2561</v>
      </c>
    </row>
    <row r="7" spans="1:18" x14ac:dyDescent="0.45">
      <c r="A7" s="61" t="s">
        <v>52</v>
      </c>
      <c r="B7" s="62">
        <v>54</v>
      </c>
      <c r="C7" s="62">
        <v>3352</v>
      </c>
      <c r="D7" s="62">
        <v>3387</v>
      </c>
      <c r="E7" s="62">
        <v>1816</v>
      </c>
      <c r="F7" s="62">
        <v>443</v>
      </c>
      <c r="G7" s="62">
        <v>30</v>
      </c>
      <c r="H7" s="62">
        <v>2</v>
      </c>
      <c r="I7" s="63">
        <f>SUM(B7:H7)</f>
        <v>9084</v>
      </c>
      <c r="J7" s="65" t="s">
        <v>52</v>
      </c>
      <c r="K7" s="62">
        <v>76</v>
      </c>
      <c r="L7" s="62">
        <v>1025</v>
      </c>
      <c r="M7" s="62">
        <v>1481</v>
      </c>
      <c r="N7" s="62">
        <v>643</v>
      </c>
      <c r="O7" s="71">
        <v>111</v>
      </c>
      <c r="P7" s="62">
        <v>12</v>
      </c>
      <c r="Q7" s="62">
        <v>3</v>
      </c>
      <c r="R7" s="64">
        <v>3351</v>
      </c>
    </row>
    <row r="8" spans="1:18" x14ac:dyDescent="0.45">
      <c r="A8" s="61" t="s">
        <v>54</v>
      </c>
      <c r="B8" s="62">
        <v>70</v>
      </c>
      <c r="C8" s="62">
        <v>1666</v>
      </c>
      <c r="D8" s="62">
        <v>1384</v>
      </c>
      <c r="E8" s="62">
        <v>663</v>
      </c>
      <c r="F8" s="62">
        <v>81</v>
      </c>
      <c r="G8" s="62">
        <v>2</v>
      </c>
      <c r="H8" s="62">
        <v>8</v>
      </c>
      <c r="I8" s="63">
        <f t="shared" ref="I8:I11" si="0">SUM(B8:H8)</f>
        <v>3874</v>
      </c>
      <c r="J8" s="65" t="s">
        <v>54</v>
      </c>
      <c r="K8" s="62">
        <v>43</v>
      </c>
      <c r="L8" s="62">
        <v>552</v>
      </c>
      <c r="M8" s="62">
        <v>519</v>
      </c>
      <c r="N8" s="62">
        <v>304</v>
      </c>
      <c r="O8" s="71">
        <v>52</v>
      </c>
      <c r="P8" s="62">
        <v>1</v>
      </c>
      <c r="Q8" s="62">
        <v>8</v>
      </c>
      <c r="R8" s="64">
        <v>1479</v>
      </c>
    </row>
    <row r="9" spans="1:18" s="9" customFormat="1" x14ac:dyDescent="0.45">
      <c r="A9" s="61" t="s">
        <v>56</v>
      </c>
      <c r="B9" s="62">
        <v>90</v>
      </c>
      <c r="C9" s="62">
        <v>779</v>
      </c>
      <c r="D9" s="62">
        <v>958</v>
      </c>
      <c r="E9" s="62">
        <v>647</v>
      </c>
      <c r="F9" s="62">
        <v>66</v>
      </c>
      <c r="G9" s="62">
        <v>0</v>
      </c>
      <c r="H9" s="62">
        <v>110</v>
      </c>
      <c r="I9" s="63">
        <f t="shared" si="0"/>
        <v>2650</v>
      </c>
      <c r="J9" s="65" t="s">
        <v>56</v>
      </c>
      <c r="K9" s="62">
        <v>21</v>
      </c>
      <c r="L9" s="62">
        <v>261</v>
      </c>
      <c r="M9" s="62">
        <v>406</v>
      </c>
      <c r="N9" s="62">
        <v>163</v>
      </c>
      <c r="O9" s="71">
        <v>21</v>
      </c>
      <c r="P9" s="62">
        <v>0</v>
      </c>
      <c r="Q9" s="62">
        <v>0</v>
      </c>
      <c r="R9" s="64">
        <v>872</v>
      </c>
    </row>
    <row r="10" spans="1:18" x14ac:dyDescent="0.45">
      <c r="A10" s="61" t="s">
        <v>59</v>
      </c>
      <c r="B10" s="62">
        <v>10</v>
      </c>
      <c r="C10" s="62">
        <v>897</v>
      </c>
      <c r="D10" s="62">
        <v>1066</v>
      </c>
      <c r="E10" s="62">
        <v>379</v>
      </c>
      <c r="F10" s="62">
        <v>74</v>
      </c>
      <c r="G10" s="62">
        <v>0</v>
      </c>
      <c r="H10" s="62">
        <v>0</v>
      </c>
      <c r="I10" s="63">
        <f t="shared" si="0"/>
        <v>2426</v>
      </c>
      <c r="J10" s="65" t="s">
        <v>59</v>
      </c>
      <c r="K10" s="62">
        <v>4</v>
      </c>
      <c r="L10" s="62">
        <v>125</v>
      </c>
      <c r="M10" s="62">
        <v>115</v>
      </c>
      <c r="N10" s="62">
        <v>21</v>
      </c>
      <c r="O10" s="71">
        <v>0</v>
      </c>
      <c r="P10" s="62">
        <v>0</v>
      </c>
      <c r="Q10" s="62">
        <v>0</v>
      </c>
      <c r="R10" s="64">
        <v>265</v>
      </c>
    </row>
    <row r="11" spans="1:18" x14ac:dyDescent="0.45">
      <c r="A11" s="66" t="s">
        <v>61</v>
      </c>
      <c r="B11" s="67">
        <v>10</v>
      </c>
      <c r="C11" s="67">
        <v>363</v>
      </c>
      <c r="D11" s="67">
        <v>416</v>
      </c>
      <c r="E11" s="67">
        <v>231</v>
      </c>
      <c r="F11" s="67">
        <v>26</v>
      </c>
      <c r="G11" s="67">
        <v>0</v>
      </c>
      <c r="H11" s="67">
        <v>0</v>
      </c>
      <c r="I11" s="68">
        <f t="shared" si="0"/>
        <v>1046</v>
      </c>
      <c r="J11" s="69" t="s">
        <v>61</v>
      </c>
      <c r="K11" s="67">
        <v>0</v>
      </c>
      <c r="L11" s="67">
        <v>55</v>
      </c>
      <c r="M11" s="67">
        <v>72</v>
      </c>
      <c r="N11" s="67">
        <v>16</v>
      </c>
      <c r="O11" s="72">
        <v>3</v>
      </c>
      <c r="P11" s="67">
        <v>0</v>
      </c>
      <c r="Q11" s="67">
        <v>0</v>
      </c>
      <c r="R11" s="70">
        <v>146</v>
      </c>
    </row>
    <row r="12" spans="1:18" x14ac:dyDescent="0.45">
      <c r="A12" s="34"/>
      <c r="B12" s="32"/>
      <c r="C12" s="32"/>
      <c r="D12" s="32"/>
      <c r="E12" s="32"/>
      <c r="F12" s="32"/>
      <c r="G12" s="32"/>
      <c r="H12" s="32"/>
      <c r="I12" s="32"/>
      <c r="J12" s="33"/>
      <c r="K12" s="32"/>
      <c r="L12" s="32"/>
      <c r="M12" s="32"/>
      <c r="N12" s="73"/>
      <c r="O12" s="32"/>
      <c r="P12" s="32"/>
      <c r="Q12" s="32"/>
      <c r="R12" s="32"/>
    </row>
    <row r="13" spans="1:18" x14ac:dyDescent="0.45">
      <c r="A13" s="99" t="s">
        <v>130</v>
      </c>
      <c r="B13" s="99"/>
      <c r="C13" s="99"/>
      <c r="D13" s="99"/>
      <c r="E13" s="99"/>
      <c r="F13" s="99"/>
      <c r="G13" s="99"/>
      <c r="H13" s="99"/>
      <c r="I13" s="99"/>
      <c r="J13" s="99"/>
      <c r="K13" s="99"/>
      <c r="L13" s="99"/>
      <c r="M13" s="99"/>
      <c r="N13" s="100"/>
      <c r="O13" s="99"/>
      <c r="P13" s="99"/>
      <c r="Q13" s="99"/>
      <c r="R13" s="99"/>
    </row>
    <row r="14" spans="1:18" x14ac:dyDescent="0.45">
      <c r="A14" s="99"/>
      <c r="B14" s="99"/>
      <c r="C14" s="99"/>
      <c r="D14" s="99"/>
      <c r="E14" s="99"/>
      <c r="F14" s="99"/>
      <c r="G14" s="99"/>
      <c r="H14" s="99"/>
      <c r="I14" s="99"/>
      <c r="J14" s="99"/>
      <c r="K14" s="99"/>
      <c r="L14" s="99"/>
      <c r="M14" s="99"/>
      <c r="N14" s="100"/>
      <c r="O14" s="99"/>
      <c r="P14" s="99"/>
      <c r="Q14" s="99"/>
      <c r="R14" s="99"/>
    </row>
  </sheetData>
  <mergeCells count="1">
    <mergeCell ref="A13:R14"/>
  </mergeCells>
  <phoneticPr fontId="20" type="noConversion"/>
  <pageMargins left="0.7" right="0.7" top="0.75" bottom="0.75" header="0.3" footer="0.3"/>
  <pageSetup paperSize="9" scale="54"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27b1d94a-ae75-4df1-b334-1aaa0e58a3ea" xsi:nil="true"/>
    <DateandTime xmlns="27b1d94a-ae75-4df1-b334-1aaa0e58a3ea" xsi:nil="true"/>
    <TaxCatchAll xmlns="f049a574-a308-4b4b-aec0-655edaf25a0a" xsi:nil="true"/>
    <lcf76f155ced4ddcb4097134ff3c332f xmlns="27b1d94a-ae75-4df1-b334-1aaa0e58a3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F8DDD32AE68D48AE2BEB433EB82508" ma:contentTypeVersion="20" ma:contentTypeDescription="Create a new document." ma:contentTypeScope="" ma:versionID="addd456934dc7a9109502059e56de781">
  <xsd:schema xmlns:xsd="http://www.w3.org/2001/XMLSchema" xmlns:xs="http://www.w3.org/2001/XMLSchema" xmlns:p="http://schemas.microsoft.com/office/2006/metadata/properties" xmlns:ns2="27b1d94a-ae75-4df1-b334-1aaa0e58a3ea" xmlns:ns3="f049a574-a308-4b4b-aec0-655edaf25a0a" targetNamespace="http://schemas.microsoft.com/office/2006/metadata/properties" ma:root="true" ma:fieldsID="3966dd6726ab3fda782620b76b23cf0b" ns2:_="" ns3:_="">
    <xsd:import namespace="27b1d94a-ae75-4df1-b334-1aaa0e58a3ea"/>
    <xsd:import namespace="f049a574-a308-4b4b-aec0-655edaf25a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DateandTime" minOccurs="0"/>
                <xsd:element ref="ns2:MediaServiceSearchProperties" minOccurs="0"/>
                <xsd:element ref="ns2:MediaServiceBillingMetadata"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1d94a-ae75-4df1-b334-1aaa0e58a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DateandTime" ma:index="24" nillable="true" ma:displayName="Date and Time" ma:format="DateOnly"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 ma:index="27" nillable="true" ma:displayName="Comment" ma:description="Merged the previous exemption review and process documents"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9a574-a308-4b4b-aec0-655edaf25a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1c5e999-6573-4fac-bc9c-9bfeb67df4bd}" ma:internalName="TaxCatchAll" ma:showField="CatchAllData" ma:web="f049a574-a308-4b4b-aec0-655edaf25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9FDF0-8385-4FBC-B892-D9D08B9CE3C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fff20438-b414-40cd-b54f-4096d4d01fe9"/>
    <ds:schemaRef ds:uri="61cd099e-fda8-4d24-9efb-0d237bfa86c8"/>
    <ds:schemaRef ds:uri="http://www.w3.org/XML/1998/namespace"/>
    <ds:schemaRef ds:uri="http://purl.org/dc/elements/1.1/"/>
  </ds:schemaRefs>
</ds:datastoreItem>
</file>

<file path=customXml/itemProps2.xml><?xml version="1.0" encoding="utf-8"?>
<ds:datastoreItem xmlns:ds="http://schemas.openxmlformats.org/officeDocument/2006/customXml" ds:itemID="{0300B4BB-B7E5-49F2-891A-AD27E226C24B}">
  <ds:schemaRefs>
    <ds:schemaRef ds:uri="http://schemas.microsoft.com/sharepoint/v3/contenttype/forms"/>
  </ds:schemaRefs>
</ds:datastoreItem>
</file>

<file path=customXml/itemProps3.xml><?xml version="1.0" encoding="utf-8"?>
<ds:datastoreItem xmlns:ds="http://schemas.openxmlformats.org/officeDocument/2006/customXml" ds:itemID="{A5C0176B-4919-41B9-8278-AFC432BAB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Notes</vt:lpstr>
      <vt:lpstr>GLA Council Homes </vt:lpstr>
      <vt:lpstr>GLA Council Homes LA </vt:lpstr>
      <vt:lpstr>GLA Council Homes Bedrooms </vt:lpstr>
      <vt:lpstr>'GLA Council Homes '!Print_Area</vt:lpstr>
      <vt:lpstr>'GLA Council Homes Bedrooms '!Print_Area</vt:lpstr>
      <vt:lpstr>'GLA Council Homes LA '!Print_Area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Tajmina Jetha</dc:creator>
  <cp:keywords/>
  <dc:description/>
  <cp:lastModifiedBy>Martina Kosuthova</cp:lastModifiedBy>
  <cp:revision/>
  <cp:lastPrinted>2026-01-27T09:55:00Z</cp:lastPrinted>
  <dcterms:created xsi:type="dcterms:W3CDTF">2023-07-20T08:25:57Z</dcterms:created>
  <dcterms:modified xsi:type="dcterms:W3CDTF">2026-01-27T15:06:12Z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0x010100C9F8DDD32AE68D48AE2BEB433EB82508</vt:lpwstr>
  </property>
</Properties>
</file>