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289C706E-9AF9-40B4-B73D-D7A20D4F9026}" xr6:coauthVersionLast="47" xr6:coauthVersionMax="47" xr10:uidLastSave="{00000000-0000-0000-0000-000000000000}"/>
  <workbookProtection workbookAlgorithmName="SHA-512" workbookHashValue="vva32iFjmjruOZEQWhrbdBCrhyg94XoBaf/vVinVRa15QXKXxnp7bPSx5JgCB7HnByNbplJLvsPft87bTsmvsw==" workbookSaltValue="IkTVp9EVMGgykkE3SwcviQ==" workbookSpinCount="100000" lockStructure="1"/>
  <bookViews>
    <workbookView xWindow="-108" yWindow="-108" windowWidth="30936" windowHeight="16896" tabRatio="793" xr2:uid="{00000000-000D-0000-FFFF-FFFF00000000}"/>
  </bookViews>
  <sheets>
    <sheet name="Intro" sheetId="1" r:id="rId1"/>
    <sheet name="Completion check" sheetId="11" r:id="rId2"/>
    <sheet name="Funding request summary" sheetId="17" r:id="rId3"/>
    <sheet name="Application overview" sheetId="2" r:id="rId4"/>
    <sheet name="Project 1" sheetId="3" r:id="rId5"/>
    <sheet name="Project 2" sheetId="18" r:id="rId6"/>
    <sheet name="Project 3" sheetId="19" r:id="rId7"/>
    <sheet name="Project 4" sheetId="20" r:id="rId8"/>
    <sheet name="Project 5" sheetId="21" r:id="rId9"/>
    <sheet name="Project 6" sheetId="22" r:id="rId10"/>
    <sheet name="Project 7" sheetId="23" r:id="rId11"/>
    <sheet name="Project 8" sheetId="24" r:id="rId12"/>
    <sheet name="Project 9" sheetId="25" r:id="rId13"/>
    <sheet name="Project 10" sheetId="26" r:id="rId14"/>
    <sheet name="Subsidy control" sheetId="16" r:id="rId15"/>
    <sheet name="Equality Diversity Inclusion" sheetId="8" r:id="rId16"/>
    <sheet name="Declaration" sheetId="14" r:id="rId17"/>
    <sheet name="Lists" sheetId="9" state="hidden" r:id="rId18"/>
  </sheets>
  <definedNames>
    <definedName name="dec_rating">Lists!$B$56:$B$63</definedName>
    <definedName name="epc_rating">Lists!$B$66:$B$74</definedName>
    <definedName name="establishment_type">Lists!$B$5:$B$12</definedName>
    <definedName name="lstStage">#REF!</definedName>
    <definedName name="phase">Lists!$B$19:$B$27</definedName>
    <definedName name="school_status">Lists!$B$15:$B$16</definedName>
    <definedName name="sys_Director">'Application overview'!$C$8:$C$12</definedName>
    <definedName name="sysCheck1">#REF!</definedName>
    <definedName name="sysCheck2">#REF!</definedName>
    <definedName name="sysCheck3">#REF!</definedName>
    <definedName name="sysCheck4" localSheetId="14">#REF!</definedName>
    <definedName name="sysCheck4">#REF!</definedName>
    <definedName name="sysCheck5" localSheetId="14">#REF!</definedName>
    <definedName name="sysCheck5">#REF!</definedName>
    <definedName name="sysEnd" localSheetId="3">'Application overview'!$D$44</definedName>
    <definedName name="sysEnd" localSheetId="4">'Project 1'!#REF!</definedName>
    <definedName name="sysEnd" localSheetId="13">'Project 10'!#REF!</definedName>
    <definedName name="sysEnd" localSheetId="5">'Project 2'!#REF!</definedName>
    <definedName name="sysEnd" localSheetId="6">'Project 3'!#REF!</definedName>
    <definedName name="sysEnd" localSheetId="7">'Project 4'!#REF!</definedName>
    <definedName name="sysEnd" localSheetId="8">'Project 5'!#REF!</definedName>
    <definedName name="sysEnd" localSheetId="9">'Project 6'!#REF!</definedName>
    <definedName name="sysEnd" localSheetId="10">'Project 7'!#REF!</definedName>
    <definedName name="sysEnd" localSheetId="11">'Project 8'!#REF!</definedName>
    <definedName name="sysEnd" localSheetId="12">'Project 9'!#REF!</definedName>
    <definedName name="sysPrimary">'Application overview'!$C$30:$C$34</definedName>
    <definedName name="sysProgramme" localSheetId="14">#REF!</definedName>
    <definedName name="sysProgramme">#REF!</definedName>
    <definedName name="sysProjContact">'Application overview'!$C$38:$C$42</definedName>
    <definedName name="sysS151">'Application overview'!$C$16:$C$20</definedName>
    <definedName name="tech_type">Lists!$B$40:$B$53</definedName>
    <definedName name="TrueFalse">Lists!$B$30:$B$31</definedName>
    <definedName name="Yes">Lists!$A$1:$A$2</definedName>
    <definedName name="YesNo">Lists!$B$34:$B$37</definedName>
    <definedName name="YesNoNA">Lists!$A$1:$A$3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C54" i="26"/>
  <c r="C54" i="25"/>
  <c r="C54" i="24"/>
  <c r="C54" i="23"/>
  <c r="C54" i="22"/>
  <c r="C54" i="21"/>
  <c r="H54" i="21" s="1"/>
  <c r="C54" i="20"/>
  <c r="C54" i="19"/>
  <c r="H54" i="19" s="1"/>
  <c r="C54" i="18"/>
  <c r="D27" i="2"/>
  <c r="D26" i="2"/>
  <c r="D25" i="2"/>
  <c r="D24" i="2"/>
  <c r="D23" i="2"/>
  <c r="D93" i="26"/>
  <c r="H93" i="26" s="1"/>
  <c r="D92" i="26"/>
  <c r="H92" i="26" s="1"/>
  <c r="D91" i="26"/>
  <c r="H91" i="26" s="1"/>
  <c r="D90" i="26"/>
  <c r="H90" i="26" s="1"/>
  <c r="D89" i="26"/>
  <c r="H89" i="26" s="1"/>
  <c r="D86" i="26"/>
  <c r="H86" i="26" s="1"/>
  <c r="D85" i="26"/>
  <c r="H85" i="26" s="1"/>
  <c r="D84" i="26"/>
  <c r="H84" i="26" s="1"/>
  <c r="D83" i="26"/>
  <c r="H83" i="26" s="1"/>
  <c r="D82" i="26"/>
  <c r="H82" i="26" s="1"/>
  <c r="D81" i="26"/>
  <c r="H81" i="26" s="1"/>
  <c r="D78" i="26"/>
  <c r="H78" i="26" s="1"/>
  <c r="D77" i="26"/>
  <c r="H77" i="26" s="1"/>
  <c r="D76" i="26"/>
  <c r="H76" i="26" s="1"/>
  <c r="D75" i="26"/>
  <c r="H75" i="26" s="1"/>
  <c r="D74" i="26"/>
  <c r="H74" i="26" s="1"/>
  <c r="D73" i="26"/>
  <c r="H73" i="26" s="1"/>
  <c r="D72" i="26"/>
  <c r="H72" i="26" s="1"/>
  <c r="D67" i="26"/>
  <c r="H67" i="26" s="1"/>
  <c r="D66" i="26"/>
  <c r="H66" i="26" s="1"/>
  <c r="D65" i="26"/>
  <c r="H65" i="26" s="1"/>
  <c r="E64" i="26"/>
  <c r="D64" i="26"/>
  <c r="H64" i="26" s="1"/>
  <c r="E63" i="26"/>
  <c r="D63" i="26"/>
  <c r="H63" i="26" s="1"/>
  <c r="E62" i="26"/>
  <c r="D62" i="26"/>
  <c r="H62" i="26" s="1"/>
  <c r="D59" i="26"/>
  <c r="H59" i="26" s="1"/>
  <c r="D58" i="26"/>
  <c r="H58" i="26" s="1"/>
  <c r="E57" i="26"/>
  <c r="D57" i="26"/>
  <c r="H57" i="26" s="1"/>
  <c r="H56" i="26"/>
  <c r="E56" i="26"/>
  <c r="D56" i="26"/>
  <c r="D54" i="26"/>
  <c r="H54" i="26"/>
  <c r="H43" i="26"/>
  <c r="H42" i="26"/>
  <c r="D39" i="26"/>
  <c r="H39" i="26" s="1"/>
  <c r="D38" i="26"/>
  <c r="H38" i="26" s="1"/>
  <c r="H34" i="26"/>
  <c r="E34" i="26"/>
  <c r="D34" i="26"/>
  <c r="D33" i="26"/>
  <c r="H33" i="26" s="1"/>
  <c r="E32" i="26"/>
  <c r="D32" i="26"/>
  <c r="H32" i="26" s="1"/>
  <c r="D28" i="26"/>
  <c r="H28" i="26" s="1"/>
  <c r="E27" i="26"/>
  <c r="D27" i="26"/>
  <c r="H27" i="26" s="1"/>
  <c r="H26" i="26"/>
  <c r="D26" i="26"/>
  <c r="E25" i="26"/>
  <c r="D25" i="26"/>
  <c r="H25" i="26" s="1"/>
  <c r="D24" i="26"/>
  <c r="H24" i="26" s="1"/>
  <c r="E23" i="26"/>
  <c r="D23" i="26"/>
  <c r="H23" i="26" s="1"/>
  <c r="D22" i="26"/>
  <c r="H22" i="26" s="1"/>
  <c r="H21" i="26"/>
  <c r="D21" i="26"/>
  <c r="D20" i="26"/>
  <c r="H20" i="26" s="1"/>
  <c r="E19" i="26"/>
  <c r="D19" i="26"/>
  <c r="H19" i="26" s="1"/>
  <c r="D15" i="26"/>
  <c r="H15" i="26" s="1"/>
  <c r="D14" i="26"/>
  <c r="H14" i="26" s="1"/>
  <c r="D13" i="26"/>
  <c r="H13" i="26" s="1"/>
  <c r="D12" i="26"/>
  <c r="H12" i="26" s="1"/>
  <c r="D11" i="26"/>
  <c r="H11" i="26" s="1"/>
  <c r="D10" i="26"/>
  <c r="H10" i="26" s="1"/>
  <c r="D9" i="26"/>
  <c r="H9" i="26" s="1"/>
  <c r="D8" i="26"/>
  <c r="H8" i="26" s="1"/>
  <c r="D7" i="26"/>
  <c r="H7" i="26" s="1"/>
  <c r="D6" i="26"/>
  <c r="H6" i="26" s="1"/>
  <c r="D5" i="26"/>
  <c r="H5" i="26" s="1"/>
  <c r="I2" i="26"/>
  <c r="B15" i="11" s="1"/>
  <c r="D93" i="25"/>
  <c r="H93" i="25" s="1"/>
  <c r="D92" i="25"/>
  <c r="H92" i="25" s="1"/>
  <c r="D91" i="25"/>
  <c r="H91" i="25" s="1"/>
  <c r="D90" i="25"/>
  <c r="H90" i="25" s="1"/>
  <c r="D89" i="25"/>
  <c r="H89" i="25" s="1"/>
  <c r="D86" i="25"/>
  <c r="H86" i="25" s="1"/>
  <c r="D85" i="25"/>
  <c r="H85" i="25" s="1"/>
  <c r="D84" i="25"/>
  <c r="H84" i="25" s="1"/>
  <c r="D83" i="25"/>
  <c r="H83" i="25" s="1"/>
  <c r="D82" i="25"/>
  <c r="H82" i="25" s="1"/>
  <c r="D81" i="25"/>
  <c r="H81" i="25" s="1"/>
  <c r="D78" i="25"/>
  <c r="H78" i="25" s="1"/>
  <c r="D77" i="25"/>
  <c r="H77" i="25" s="1"/>
  <c r="D76" i="25"/>
  <c r="H76" i="25" s="1"/>
  <c r="D75" i="25"/>
  <c r="H75" i="25" s="1"/>
  <c r="D74" i="25"/>
  <c r="H74" i="25" s="1"/>
  <c r="D73" i="25"/>
  <c r="H73" i="25" s="1"/>
  <c r="D72" i="25"/>
  <c r="H72" i="25" s="1"/>
  <c r="D67" i="25"/>
  <c r="H67" i="25" s="1"/>
  <c r="D66" i="25"/>
  <c r="H66" i="25" s="1"/>
  <c r="D65" i="25"/>
  <c r="H65" i="25" s="1"/>
  <c r="E64" i="25"/>
  <c r="D64" i="25"/>
  <c r="H64" i="25" s="1"/>
  <c r="E63" i="25"/>
  <c r="D63" i="25"/>
  <c r="H63" i="25" s="1"/>
  <c r="E62" i="25"/>
  <c r="D62" i="25"/>
  <c r="H62" i="25" s="1"/>
  <c r="D59" i="25"/>
  <c r="H59" i="25" s="1"/>
  <c r="D58" i="25"/>
  <c r="H58" i="25" s="1"/>
  <c r="E57" i="25"/>
  <c r="D57" i="25"/>
  <c r="H57" i="25" s="1"/>
  <c r="H56" i="25"/>
  <c r="E56" i="25"/>
  <c r="D56" i="25"/>
  <c r="D54" i="25"/>
  <c r="H54" i="25"/>
  <c r="H43" i="25"/>
  <c r="H42" i="25"/>
  <c r="D39" i="25"/>
  <c r="H39" i="25" s="1"/>
  <c r="D38" i="25"/>
  <c r="H38" i="25" s="1"/>
  <c r="H34" i="25"/>
  <c r="E34" i="25"/>
  <c r="D34" i="25"/>
  <c r="D33" i="25"/>
  <c r="H33" i="25" s="1"/>
  <c r="E32" i="25"/>
  <c r="D32" i="25"/>
  <c r="H32" i="25" s="1"/>
  <c r="D28" i="25"/>
  <c r="H28" i="25" s="1"/>
  <c r="E27" i="25"/>
  <c r="D27" i="25"/>
  <c r="H27" i="25" s="1"/>
  <c r="H26" i="25"/>
  <c r="D26" i="25"/>
  <c r="E25" i="25"/>
  <c r="D25" i="25"/>
  <c r="H25" i="25" s="1"/>
  <c r="D24" i="25"/>
  <c r="H24" i="25" s="1"/>
  <c r="E23" i="25"/>
  <c r="D23" i="25"/>
  <c r="H23" i="25" s="1"/>
  <c r="D22" i="25"/>
  <c r="H22" i="25" s="1"/>
  <c r="H21" i="25"/>
  <c r="D21" i="25"/>
  <c r="D20" i="25"/>
  <c r="H20" i="25" s="1"/>
  <c r="E19" i="25"/>
  <c r="D19" i="25"/>
  <c r="H19" i="25" s="1"/>
  <c r="D15" i="25"/>
  <c r="H15" i="25" s="1"/>
  <c r="D14" i="25"/>
  <c r="H14" i="25" s="1"/>
  <c r="D13" i="25"/>
  <c r="H13" i="25" s="1"/>
  <c r="D12" i="25"/>
  <c r="H12" i="25" s="1"/>
  <c r="D11" i="25"/>
  <c r="H11" i="25" s="1"/>
  <c r="D10" i="25"/>
  <c r="H10" i="25" s="1"/>
  <c r="D9" i="25"/>
  <c r="H9" i="25" s="1"/>
  <c r="D8" i="25"/>
  <c r="H8" i="25" s="1"/>
  <c r="D7" i="25"/>
  <c r="H7" i="25" s="1"/>
  <c r="D6" i="25"/>
  <c r="H6" i="25" s="1"/>
  <c r="D5" i="25"/>
  <c r="H5" i="25" s="1"/>
  <c r="I2" i="25"/>
  <c r="B14" i="11" s="1"/>
  <c r="D93" i="24"/>
  <c r="H93" i="24" s="1"/>
  <c r="D92" i="24"/>
  <c r="H92" i="24" s="1"/>
  <c r="D91" i="24"/>
  <c r="H91" i="24" s="1"/>
  <c r="D90" i="24"/>
  <c r="H90" i="24" s="1"/>
  <c r="D89" i="24"/>
  <c r="H89" i="24" s="1"/>
  <c r="D86" i="24"/>
  <c r="H86" i="24" s="1"/>
  <c r="D85" i="24"/>
  <c r="H85" i="24" s="1"/>
  <c r="D84" i="24"/>
  <c r="H84" i="24" s="1"/>
  <c r="D83" i="24"/>
  <c r="H83" i="24" s="1"/>
  <c r="D82" i="24"/>
  <c r="H82" i="24" s="1"/>
  <c r="D81" i="24"/>
  <c r="H81" i="24" s="1"/>
  <c r="D78" i="24"/>
  <c r="H78" i="24" s="1"/>
  <c r="D77" i="24"/>
  <c r="H77" i="24" s="1"/>
  <c r="D76" i="24"/>
  <c r="H76" i="24" s="1"/>
  <c r="D75" i="24"/>
  <c r="H75" i="24" s="1"/>
  <c r="D74" i="24"/>
  <c r="H74" i="24" s="1"/>
  <c r="D73" i="24"/>
  <c r="H73" i="24" s="1"/>
  <c r="D72" i="24"/>
  <c r="H72" i="24" s="1"/>
  <c r="H67" i="24"/>
  <c r="D67" i="24"/>
  <c r="D66" i="24"/>
  <c r="H66" i="24" s="1"/>
  <c r="D65" i="24"/>
  <c r="H65" i="24" s="1"/>
  <c r="E64" i="24"/>
  <c r="D64" i="24"/>
  <c r="H64" i="24" s="1"/>
  <c r="E63" i="24"/>
  <c r="D63" i="24"/>
  <c r="H63" i="24" s="1"/>
  <c r="E62" i="24"/>
  <c r="D62" i="24"/>
  <c r="H62" i="24" s="1"/>
  <c r="D59" i="24"/>
  <c r="H59" i="24" s="1"/>
  <c r="D58" i="24"/>
  <c r="H58" i="24" s="1"/>
  <c r="E57" i="24"/>
  <c r="D57" i="24"/>
  <c r="H57" i="24" s="1"/>
  <c r="H56" i="24"/>
  <c r="E56" i="24"/>
  <c r="D56" i="24"/>
  <c r="D54" i="24"/>
  <c r="H54" i="24"/>
  <c r="H43" i="24"/>
  <c r="H42" i="24"/>
  <c r="D39" i="24"/>
  <c r="H39" i="24" s="1"/>
  <c r="D38" i="24"/>
  <c r="H38" i="24" s="1"/>
  <c r="H34" i="24"/>
  <c r="E34" i="24"/>
  <c r="D34" i="24"/>
  <c r="D33" i="24"/>
  <c r="H33" i="24" s="1"/>
  <c r="E32" i="24"/>
  <c r="D32" i="24"/>
  <c r="H32" i="24" s="1"/>
  <c r="D28" i="24"/>
  <c r="H28" i="24" s="1"/>
  <c r="E27" i="24"/>
  <c r="D27" i="24"/>
  <c r="H27" i="24" s="1"/>
  <c r="H26" i="24"/>
  <c r="D26" i="24"/>
  <c r="E25" i="24"/>
  <c r="D25" i="24"/>
  <c r="H25" i="24" s="1"/>
  <c r="D24" i="24"/>
  <c r="H24" i="24" s="1"/>
  <c r="E23" i="24"/>
  <c r="D23" i="24"/>
  <c r="H23" i="24" s="1"/>
  <c r="D22" i="24"/>
  <c r="H22" i="24" s="1"/>
  <c r="H21" i="24"/>
  <c r="D21" i="24"/>
  <c r="D20" i="24"/>
  <c r="H20" i="24" s="1"/>
  <c r="E19" i="24"/>
  <c r="D19" i="24"/>
  <c r="H19" i="24" s="1"/>
  <c r="D15" i="24"/>
  <c r="H15" i="24" s="1"/>
  <c r="D14" i="24"/>
  <c r="H14" i="24" s="1"/>
  <c r="D13" i="24"/>
  <c r="H13" i="24" s="1"/>
  <c r="D12" i="24"/>
  <c r="H12" i="24" s="1"/>
  <c r="D11" i="24"/>
  <c r="H11" i="24" s="1"/>
  <c r="D10" i="24"/>
  <c r="H10" i="24" s="1"/>
  <c r="D9" i="24"/>
  <c r="H9" i="24" s="1"/>
  <c r="D8" i="24"/>
  <c r="H8" i="24" s="1"/>
  <c r="D7" i="24"/>
  <c r="H7" i="24" s="1"/>
  <c r="D6" i="24"/>
  <c r="H6" i="24" s="1"/>
  <c r="D5" i="24"/>
  <c r="H5" i="24" s="1"/>
  <c r="I2" i="24"/>
  <c r="B13" i="11" s="1"/>
  <c r="D93" i="23"/>
  <c r="H93" i="23" s="1"/>
  <c r="D92" i="23"/>
  <c r="H92" i="23" s="1"/>
  <c r="D91" i="23"/>
  <c r="H91" i="23" s="1"/>
  <c r="D90" i="23"/>
  <c r="H90" i="23" s="1"/>
  <c r="D89" i="23"/>
  <c r="H89" i="23" s="1"/>
  <c r="D86" i="23"/>
  <c r="H86" i="23" s="1"/>
  <c r="D85" i="23"/>
  <c r="H85" i="23" s="1"/>
  <c r="D84" i="23"/>
  <c r="H84" i="23" s="1"/>
  <c r="D83" i="23"/>
  <c r="H83" i="23" s="1"/>
  <c r="D82" i="23"/>
  <c r="H82" i="23" s="1"/>
  <c r="D81" i="23"/>
  <c r="H81" i="23" s="1"/>
  <c r="D78" i="23"/>
  <c r="H78" i="23" s="1"/>
  <c r="D77" i="23"/>
  <c r="H77" i="23" s="1"/>
  <c r="D76" i="23"/>
  <c r="H76" i="23" s="1"/>
  <c r="D75" i="23"/>
  <c r="H75" i="23" s="1"/>
  <c r="D74" i="23"/>
  <c r="H74" i="23" s="1"/>
  <c r="D73" i="23"/>
  <c r="H73" i="23" s="1"/>
  <c r="D72" i="23"/>
  <c r="H72" i="23" s="1"/>
  <c r="D67" i="23"/>
  <c r="H67" i="23" s="1"/>
  <c r="D66" i="23"/>
  <c r="H66" i="23" s="1"/>
  <c r="D65" i="23"/>
  <c r="H65" i="23" s="1"/>
  <c r="E64" i="23"/>
  <c r="D64" i="23"/>
  <c r="H64" i="23" s="1"/>
  <c r="E63" i="23"/>
  <c r="D63" i="23"/>
  <c r="H63" i="23" s="1"/>
  <c r="E62" i="23"/>
  <c r="D62" i="23"/>
  <c r="H62" i="23" s="1"/>
  <c r="D59" i="23"/>
  <c r="H59" i="23" s="1"/>
  <c r="D58" i="23"/>
  <c r="H58" i="23" s="1"/>
  <c r="E57" i="23"/>
  <c r="D57" i="23"/>
  <c r="H57" i="23" s="1"/>
  <c r="H56" i="23"/>
  <c r="E56" i="23"/>
  <c r="D56" i="23"/>
  <c r="D54" i="23"/>
  <c r="H54" i="23"/>
  <c r="H43" i="23"/>
  <c r="H42" i="23"/>
  <c r="D39" i="23"/>
  <c r="H39" i="23" s="1"/>
  <c r="D38" i="23"/>
  <c r="H38" i="23" s="1"/>
  <c r="H34" i="23"/>
  <c r="E34" i="23"/>
  <c r="D34" i="23"/>
  <c r="D33" i="23"/>
  <c r="H33" i="23" s="1"/>
  <c r="E32" i="23"/>
  <c r="D32" i="23"/>
  <c r="H32" i="23" s="1"/>
  <c r="D28" i="23"/>
  <c r="H28" i="23" s="1"/>
  <c r="E27" i="23"/>
  <c r="D27" i="23"/>
  <c r="H27" i="23" s="1"/>
  <c r="H26" i="23"/>
  <c r="D26" i="23"/>
  <c r="E25" i="23"/>
  <c r="D25" i="23"/>
  <c r="H25" i="23" s="1"/>
  <c r="D24" i="23"/>
  <c r="H24" i="23" s="1"/>
  <c r="E23" i="23"/>
  <c r="D23" i="23"/>
  <c r="H23" i="23" s="1"/>
  <c r="D22" i="23"/>
  <c r="H22" i="23" s="1"/>
  <c r="H21" i="23"/>
  <c r="D21" i="23"/>
  <c r="D20" i="23"/>
  <c r="H20" i="23" s="1"/>
  <c r="E19" i="23"/>
  <c r="D19" i="23"/>
  <c r="H19" i="23" s="1"/>
  <c r="D15" i="23"/>
  <c r="H15" i="23" s="1"/>
  <c r="D14" i="23"/>
  <c r="H14" i="23" s="1"/>
  <c r="D13" i="23"/>
  <c r="H13" i="23" s="1"/>
  <c r="D12" i="23"/>
  <c r="H12" i="23" s="1"/>
  <c r="D11" i="23"/>
  <c r="H11" i="23" s="1"/>
  <c r="D10" i="23"/>
  <c r="H10" i="23" s="1"/>
  <c r="D9" i="23"/>
  <c r="H9" i="23" s="1"/>
  <c r="D8" i="23"/>
  <c r="H8" i="23" s="1"/>
  <c r="D7" i="23"/>
  <c r="H7" i="23" s="1"/>
  <c r="D6" i="23"/>
  <c r="H6" i="23" s="1"/>
  <c r="D5" i="23"/>
  <c r="H5" i="23" s="1"/>
  <c r="I2" i="23"/>
  <c r="B12" i="11" s="1"/>
  <c r="D93" i="22"/>
  <c r="H93" i="22" s="1"/>
  <c r="D92" i="22"/>
  <c r="H92" i="22" s="1"/>
  <c r="D91" i="22"/>
  <c r="H91" i="22" s="1"/>
  <c r="D90" i="22"/>
  <c r="H90" i="22" s="1"/>
  <c r="D89" i="22"/>
  <c r="H89" i="22" s="1"/>
  <c r="D86" i="22"/>
  <c r="H86" i="22" s="1"/>
  <c r="D85" i="22"/>
  <c r="H85" i="22" s="1"/>
  <c r="D84" i="22"/>
  <c r="H84" i="22" s="1"/>
  <c r="D83" i="22"/>
  <c r="H83" i="22" s="1"/>
  <c r="D82" i="22"/>
  <c r="H82" i="22" s="1"/>
  <c r="D81" i="22"/>
  <c r="H81" i="22" s="1"/>
  <c r="D78" i="22"/>
  <c r="H78" i="22" s="1"/>
  <c r="D77" i="22"/>
  <c r="H77" i="22" s="1"/>
  <c r="D76" i="22"/>
  <c r="H76" i="22" s="1"/>
  <c r="D75" i="22"/>
  <c r="H75" i="22" s="1"/>
  <c r="D74" i="22"/>
  <c r="H74" i="22" s="1"/>
  <c r="D73" i="22"/>
  <c r="H73" i="22" s="1"/>
  <c r="D72" i="22"/>
  <c r="H72" i="22" s="1"/>
  <c r="D67" i="22"/>
  <c r="H67" i="22" s="1"/>
  <c r="D66" i="22"/>
  <c r="H66" i="22" s="1"/>
  <c r="D65" i="22"/>
  <c r="H65" i="22" s="1"/>
  <c r="E64" i="22"/>
  <c r="D64" i="22"/>
  <c r="H64" i="22" s="1"/>
  <c r="E63" i="22"/>
  <c r="D63" i="22"/>
  <c r="H63" i="22" s="1"/>
  <c r="E62" i="22"/>
  <c r="D62" i="22"/>
  <c r="H62" i="22" s="1"/>
  <c r="D59" i="22"/>
  <c r="H59" i="22" s="1"/>
  <c r="D58" i="22"/>
  <c r="H58" i="22" s="1"/>
  <c r="E57" i="22"/>
  <c r="D57" i="22"/>
  <c r="H57" i="22" s="1"/>
  <c r="H56" i="22"/>
  <c r="E56" i="22"/>
  <c r="D56" i="22"/>
  <c r="D54" i="22"/>
  <c r="H54" i="22"/>
  <c r="H43" i="22"/>
  <c r="H42" i="22"/>
  <c r="D39" i="22"/>
  <c r="H39" i="22" s="1"/>
  <c r="D38" i="22"/>
  <c r="H38" i="22" s="1"/>
  <c r="H34" i="22"/>
  <c r="E34" i="22"/>
  <c r="D34" i="22"/>
  <c r="H33" i="22"/>
  <c r="D33" i="22"/>
  <c r="E32" i="22"/>
  <c r="D32" i="22"/>
  <c r="H32" i="22" s="1"/>
  <c r="D28" i="22"/>
  <c r="H28" i="22" s="1"/>
  <c r="E27" i="22"/>
  <c r="D27" i="22"/>
  <c r="H27" i="22" s="1"/>
  <c r="H26" i="22"/>
  <c r="D26" i="22"/>
  <c r="E25" i="22"/>
  <c r="D25" i="22"/>
  <c r="H25" i="22" s="1"/>
  <c r="D24" i="22"/>
  <c r="H24" i="22" s="1"/>
  <c r="E23" i="22"/>
  <c r="D23" i="22"/>
  <c r="H23" i="22" s="1"/>
  <c r="D22" i="22"/>
  <c r="H22" i="22" s="1"/>
  <c r="H21" i="22"/>
  <c r="D21" i="22"/>
  <c r="H20" i="22"/>
  <c r="D20" i="22"/>
  <c r="E19" i="22"/>
  <c r="D19" i="22"/>
  <c r="H19" i="22" s="1"/>
  <c r="D15" i="22"/>
  <c r="H15" i="22" s="1"/>
  <c r="D14" i="22"/>
  <c r="H14" i="22" s="1"/>
  <c r="D13" i="22"/>
  <c r="H13" i="22" s="1"/>
  <c r="D12" i="22"/>
  <c r="H12" i="22" s="1"/>
  <c r="D11" i="22"/>
  <c r="H11" i="22" s="1"/>
  <c r="D10" i="22"/>
  <c r="H10" i="22" s="1"/>
  <c r="D9" i="22"/>
  <c r="H9" i="22" s="1"/>
  <c r="D8" i="22"/>
  <c r="H8" i="22" s="1"/>
  <c r="D7" i="22"/>
  <c r="H7" i="22" s="1"/>
  <c r="D6" i="22"/>
  <c r="H6" i="22" s="1"/>
  <c r="D5" i="22"/>
  <c r="H5" i="22" s="1"/>
  <c r="I2" i="22"/>
  <c r="B11" i="11" s="1"/>
  <c r="H93" i="21"/>
  <c r="D93" i="21"/>
  <c r="D92" i="21"/>
  <c r="H92" i="21" s="1"/>
  <c r="D91" i="21"/>
  <c r="H91" i="21" s="1"/>
  <c r="D90" i="21"/>
  <c r="H90" i="21" s="1"/>
  <c r="D89" i="21"/>
  <c r="H89" i="21" s="1"/>
  <c r="D86" i="21"/>
  <c r="H86" i="21" s="1"/>
  <c r="H85" i="21"/>
  <c r="D85" i="21"/>
  <c r="D84" i="21"/>
  <c r="H84" i="21" s="1"/>
  <c r="D83" i="21"/>
  <c r="H83" i="21" s="1"/>
  <c r="D82" i="21"/>
  <c r="H82" i="21" s="1"/>
  <c r="D81" i="21"/>
  <c r="H81" i="21" s="1"/>
  <c r="D78" i="21"/>
  <c r="H78" i="21" s="1"/>
  <c r="H77" i="21"/>
  <c r="D77" i="21"/>
  <c r="D76" i="21"/>
  <c r="H76" i="21" s="1"/>
  <c r="D75" i="21"/>
  <c r="H75" i="21" s="1"/>
  <c r="D74" i="21"/>
  <c r="H74" i="21" s="1"/>
  <c r="D73" i="21"/>
  <c r="H73" i="21" s="1"/>
  <c r="D72" i="21"/>
  <c r="H72" i="21" s="1"/>
  <c r="H67" i="21"/>
  <c r="D67" i="21"/>
  <c r="D66" i="21"/>
  <c r="H66" i="21" s="1"/>
  <c r="D65" i="21"/>
  <c r="H65" i="21" s="1"/>
  <c r="E64" i="21"/>
  <c r="D64" i="21"/>
  <c r="H64" i="21" s="1"/>
  <c r="E63" i="21"/>
  <c r="D63" i="21"/>
  <c r="H63" i="21" s="1"/>
  <c r="E62" i="21"/>
  <c r="D62" i="21"/>
  <c r="H62" i="21" s="1"/>
  <c r="D59" i="21"/>
  <c r="H59" i="21" s="1"/>
  <c r="D58" i="21"/>
  <c r="H58" i="21" s="1"/>
  <c r="E57" i="21"/>
  <c r="D57" i="21"/>
  <c r="H57" i="21" s="1"/>
  <c r="H56" i="21"/>
  <c r="E56" i="21"/>
  <c r="D56" i="21"/>
  <c r="D54" i="21"/>
  <c r="H43" i="21"/>
  <c r="H42" i="21"/>
  <c r="D39" i="21"/>
  <c r="H39" i="21" s="1"/>
  <c r="D38" i="21"/>
  <c r="H38" i="21" s="1"/>
  <c r="H34" i="21"/>
  <c r="E34" i="21"/>
  <c r="D34" i="21"/>
  <c r="H33" i="21"/>
  <c r="D33" i="21"/>
  <c r="E32" i="21"/>
  <c r="D32" i="21"/>
  <c r="H32" i="21" s="1"/>
  <c r="D28" i="21"/>
  <c r="H28" i="21" s="1"/>
  <c r="E27" i="21"/>
  <c r="D27" i="21"/>
  <c r="H27" i="21" s="1"/>
  <c r="H26" i="21"/>
  <c r="D26" i="21"/>
  <c r="E25" i="21"/>
  <c r="D25" i="21"/>
  <c r="H25" i="21" s="1"/>
  <c r="D24" i="21"/>
  <c r="H24" i="21" s="1"/>
  <c r="E23" i="21"/>
  <c r="D23" i="21"/>
  <c r="H23" i="21" s="1"/>
  <c r="D22" i="21"/>
  <c r="H22" i="21" s="1"/>
  <c r="H21" i="21"/>
  <c r="D21" i="21"/>
  <c r="D20" i="21"/>
  <c r="H20" i="21" s="1"/>
  <c r="E19" i="21"/>
  <c r="D19" i="21"/>
  <c r="H19" i="21" s="1"/>
  <c r="D15" i="21"/>
  <c r="H15" i="21" s="1"/>
  <c r="D14" i="21"/>
  <c r="H14" i="21" s="1"/>
  <c r="D13" i="21"/>
  <c r="H13" i="21" s="1"/>
  <c r="D12" i="21"/>
  <c r="H12" i="21" s="1"/>
  <c r="D11" i="21"/>
  <c r="H11" i="21" s="1"/>
  <c r="D10" i="21"/>
  <c r="H10" i="21" s="1"/>
  <c r="D9" i="21"/>
  <c r="H9" i="21" s="1"/>
  <c r="D8" i="21"/>
  <c r="H8" i="21" s="1"/>
  <c r="D7" i="21"/>
  <c r="H7" i="21" s="1"/>
  <c r="D6" i="21"/>
  <c r="H6" i="21" s="1"/>
  <c r="D5" i="21"/>
  <c r="H5" i="21" s="1"/>
  <c r="I2" i="21"/>
  <c r="B10" i="11" s="1"/>
  <c r="D93" i="20"/>
  <c r="H93" i="20" s="1"/>
  <c r="D92" i="20"/>
  <c r="H92" i="20" s="1"/>
  <c r="D91" i="20"/>
  <c r="H91" i="20" s="1"/>
  <c r="D90" i="20"/>
  <c r="H90" i="20" s="1"/>
  <c r="D89" i="20"/>
  <c r="H89" i="20" s="1"/>
  <c r="D86" i="20"/>
  <c r="H86" i="20" s="1"/>
  <c r="D85" i="20"/>
  <c r="H85" i="20" s="1"/>
  <c r="D84" i="20"/>
  <c r="H84" i="20" s="1"/>
  <c r="D83" i="20"/>
  <c r="H83" i="20" s="1"/>
  <c r="D82" i="20"/>
  <c r="H82" i="20" s="1"/>
  <c r="D81" i="20"/>
  <c r="H81" i="20" s="1"/>
  <c r="D78" i="20"/>
  <c r="H78" i="20" s="1"/>
  <c r="D77" i="20"/>
  <c r="H77" i="20" s="1"/>
  <c r="D76" i="20"/>
  <c r="H76" i="20" s="1"/>
  <c r="D75" i="20"/>
  <c r="H75" i="20" s="1"/>
  <c r="D74" i="20"/>
  <c r="H74" i="20" s="1"/>
  <c r="D73" i="20"/>
  <c r="H73" i="20" s="1"/>
  <c r="D72" i="20"/>
  <c r="H72" i="20" s="1"/>
  <c r="D67" i="20"/>
  <c r="H67" i="20" s="1"/>
  <c r="D66" i="20"/>
  <c r="H66" i="20" s="1"/>
  <c r="D65" i="20"/>
  <c r="H65" i="20" s="1"/>
  <c r="E64" i="20"/>
  <c r="D64" i="20"/>
  <c r="H64" i="20" s="1"/>
  <c r="E63" i="20"/>
  <c r="D63" i="20"/>
  <c r="H63" i="20" s="1"/>
  <c r="E62" i="20"/>
  <c r="D62" i="20"/>
  <c r="H62" i="20" s="1"/>
  <c r="D59" i="20"/>
  <c r="H59" i="20" s="1"/>
  <c r="D58" i="20"/>
  <c r="H58" i="20" s="1"/>
  <c r="E57" i="20"/>
  <c r="D57" i="20"/>
  <c r="H57" i="20" s="1"/>
  <c r="H56" i="20"/>
  <c r="E56" i="20"/>
  <c r="D56" i="20"/>
  <c r="D54" i="20"/>
  <c r="H54" i="20"/>
  <c r="H43" i="20"/>
  <c r="H42" i="20"/>
  <c r="D39" i="20"/>
  <c r="H39" i="20" s="1"/>
  <c r="D38" i="20"/>
  <c r="H38" i="20" s="1"/>
  <c r="H34" i="20"/>
  <c r="E34" i="20"/>
  <c r="D34" i="20"/>
  <c r="D33" i="20"/>
  <c r="H33" i="20" s="1"/>
  <c r="E32" i="20"/>
  <c r="D32" i="20"/>
  <c r="H32" i="20" s="1"/>
  <c r="D28" i="20"/>
  <c r="H28" i="20" s="1"/>
  <c r="E27" i="20"/>
  <c r="D27" i="20"/>
  <c r="H27" i="20" s="1"/>
  <c r="H26" i="20"/>
  <c r="D26" i="20"/>
  <c r="E25" i="20"/>
  <c r="D25" i="20"/>
  <c r="H25" i="20" s="1"/>
  <c r="D24" i="20"/>
  <c r="H24" i="20" s="1"/>
  <c r="E23" i="20"/>
  <c r="D23" i="20"/>
  <c r="H23" i="20" s="1"/>
  <c r="D22" i="20"/>
  <c r="H22" i="20" s="1"/>
  <c r="H21" i="20"/>
  <c r="D21" i="20"/>
  <c r="D20" i="20"/>
  <c r="H20" i="20" s="1"/>
  <c r="E19" i="20"/>
  <c r="D19" i="20"/>
  <c r="H19" i="20" s="1"/>
  <c r="D15" i="20"/>
  <c r="H15" i="20" s="1"/>
  <c r="D14" i="20"/>
  <c r="H14" i="20" s="1"/>
  <c r="D13" i="20"/>
  <c r="H13" i="20" s="1"/>
  <c r="D12" i="20"/>
  <c r="H12" i="20" s="1"/>
  <c r="D11" i="20"/>
  <c r="H11" i="20" s="1"/>
  <c r="D10" i="20"/>
  <c r="H10" i="20" s="1"/>
  <c r="D9" i="20"/>
  <c r="H9" i="20" s="1"/>
  <c r="D8" i="20"/>
  <c r="H8" i="20" s="1"/>
  <c r="D7" i="20"/>
  <c r="H7" i="20" s="1"/>
  <c r="D6" i="20"/>
  <c r="H6" i="20" s="1"/>
  <c r="D5" i="20"/>
  <c r="H5" i="20" s="1"/>
  <c r="I2" i="20"/>
  <c r="B9" i="11" s="1"/>
  <c r="D93" i="19"/>
  <c r="H93" i="19" s="1"/>
  <c r="H92" i="19"/>
  <c r="D92" i="19"/>
  <c r="D91" i="19"/>
  <c r="H91" i="19" s="1"/>
  <c r="D90" i="19"/>
  <c r="H90" i="19" s="1"/>
  <c r="D89" i="19"/>
  <c r="H89" i="19" s="1"/>
  <c r="D86" i="19"/>
  <c r="H86" i="19" s="1"/>
  <c r="D85" i="19"/>
  <c r="H85" i="19" s="1"/>
  <c r="H84" i="19"/>
  <c r="D84" i="19"/>
  <c r="D83" i="19"/>
  <c r="H83" i="19" s="1"/>
  <c r="D82" i="19"/>
  <c r="H82" i="19" s="1"/>
  <c r="D81" i="19"/>
  <c r="H81" i="19" s="1"/>
  <c r="D78" i="19"/>
  <c r="H78" i="19" s="1"/>
  <c r="H77" i="19"/>
  <c r="D77" i="19"/>
  <c r="H76" i="19"/>
  <c r="D76" i="19"/>
  <c r="D75" i="19"/>
  <c r="H75" i="19" s="1"/>
  <c r="D74" i="19"/>
  <c r="H74" i="19" s="1"/>
  <c r="D73" i="19"/>
  <c r="H73" i="19" s="1"/>
  <c r="D72" i="19"/>
  <c r="H72" i="19" s="1"/>
  <c r="H67" i="19"/>
  <c r="D67" i="19"/>
  <c r="H66" i="19"/>
  <c r="D66" i="19"/>
  <c r="D65" i="19"/>
  <c r="H65" i="19" s="1"/>
  <c r="E64" i="19"/>
  <c r="D64" i="19"/>
  <c r="H64" i="19" s="1"/>
  <c r="E63" i="19"/>
  <c r="D63" i="19"/>
  <c r="H63" i="19" s="1"/>
  <c r="E62" i="19"/>
  <c r="D62" i="19"/>
  <c r="H62" i="19" s="1"/>
  <c r="D59" i="19"/>
  <c r="H59" i="19" s="1"/>
  <c r="D58" i="19"/>
  <c r="H58" i="19" s="1"/>
  <c r="E57" i="19"/>
  <c r="D57" i="19"/>
  <c r="H57" i="19" s="1"/>
  <c r="H56" i="19"/>
  <c r="E56" i="19"/>
  <c r="D56" i="19"/>
  <c r="D54" i="19"/>
  <c r="H43" i="19"/>
  <c r="H42" i="19"/>
  <c r="D39" i="19"/>
  <c r="H39" i="19" s="1"/>
  <c r="D38" i="19"/>
  <c r="H38" i="19" s="1"/>
  <c r="H34" i="19"/>
  <c r="E34" i="19"/>
  <c r="D34" i="19"/>
  <c r="H33" i="19"/>
  <c r="D33" i="19"/>
  <c r="E32" i="19"/>
  <c r="D32" i="19"/>
  <c r="H32" i="19" s="1"/>
  <c r="D28" i="19"/>
  <c r="H28" i="19" s="1"/>
  <c r="E27" i="19"/>
  <c r="D27" i="19"/>
  <c r="H27" i="19" s="1"/>
  <c r="H26" i="19"/>
  <c r="D26" i="19"/>
  <c r="H25" i="19"/>
  <c r="E25" i="19"/>
  <c r="D25" i="19"/>
  <c r="D24" i="19"/>
  <c r="H24" i="19" s="1"/>
  <c r="E23" i="19"/>
  <c r="D23" i="19"/>
  <c r="H23" i="19" s="1"/>
  <c r="D22" i="19"/>
  <c r="H22" i="19" s="1"/>
  <c r="H21" i="19"/>
  <c r="D21" i="19"/>
  <c r="H20" i="19"/>
  <c r="D20" i="19"/>
  <c r="E19" i="19"/>
  <c r="D19" i="19"/>
  <c r="H19" i="19" s="1"/>
  <c r="D15" i="19"/>
  <c r="H15" i="19" s="1"/>
  <c r="D14" i="19"/>
  <c r="H14" i="19" s="1"/>
  <c r="D13" i="19"/>
  <c r="H13" i="19" s="1"/>
  <c r="D12" i="19"/>
  <c r="H12" i="19" s="1"/>
  <c r="H11" i="19"/>
  <c r="D11" i="19"/>
  <c r="D10" i="19"/>
  <c r="H10" i="19" s="1"/>
  <c r="D9" i="19"/>
  <c r="H9" i="19" s="1"/>
  <c r="D8" i="19"/>
  <c r="H8" i="19" s="1"/>
  <c r="D7" i="19"/>
  <c r="H7" i="19" s="1"/>
  <c r="D6" i="19"/>
  <c r="H6" i="19" s="1"/>
  <c r="H5" i="19"/>
  <c r="D5" i="19"/>
  <c r="I2" i="19"/>
  <c r="B8" i="11" s="1"/>
  <c r="D93" i="18"/>
  <c r="H93" i="18" s="1"/>
  <c r="D92" i="18"/>
  <c r="H92" i="18" s="1"/>
  <c r="D91" i="18"/>
  <c r="H91" i="18" s="1"/>
  <c r="D90" i="18"/>
  <c r="H90" i="18" s="1"/>
  <c r="D89" i="18"/>
  <c r="H89" i="18" s="1"/>
  <c r="D86" i="18"/>
  <c r="H86" i="18" s="1"/>
  <c r="D85" i="18"/>
  <c r="H85" i="18" s="1"/>
  <c r="D84" i="18"/>
  <c r="H84" i="18" s="1"/>
  <c r="D83" i="18"/>
  <c r="H83" i="18" s="1"/>
  <c r="D82" i="18"/>
  <c r="H82" i="18" s="1"/>
  <c r="D81" i="18"/>
  <c r="H81" i="18" s="1"/>
  <c r="D78" i="18"/>
  <c r="H78" i="18" s="1"/>
  <c r="D77" i="18"/>
  <c r="H77" i="18" s="1"/>
  <c r="D76" i="18"/>
  <c r="H76" i="18" s="1"/>
  <c r="D75" i="18"/>
  <c r="H75" i="18" s="1"/>
  <c r="D74" i="18"/>
  <c r="H74" i="18" s="1"/>
  <c r="D73" i="18"/>
  <c r="H73" i="18" s="1"/>
  <c r="D72" i="18"/>
  <c r="H72" i="18" s="1"/>
  <c r="D67" i="18"/>
  <c r="H67" i="18" s="1"/>
  <c r="D66" i="18"/>
  <c r="H66" i="18" s="1"/>
  <c r="D65" i="18"/>
  <c r="H65" i="18" s="1"/>
  <c r="E64" i="18"/>
  <c r="D64" i="18"/>
  <c r="H64" i="18" s="1"/>
  <c r="E63" i="18"/>
  <c r="D63" i="18"/>
  <c r="H63" i="18" s="1"/>
  <c r="E62" i="18"/>
  <c r="D62" i="18"/>
  <c r="H62" i="18" s="1"/>
  <c r="D59" i="18"/>
  <c r="H59" i="18" s="1"/>
  <c r="D58" i="18"/>
  <c r="H58" i="18" s="1"/>
  <c r="E57" i="18"/>
  <c r="D57" i="18"/>
  <c r="H57" i="18" s="1"/>
  <c r="H56" i="18"/>
  <c r="E56" i="18"/>
  <c r="D56" i="18"/>
  <c r="H54" i="18"/>
  <c r="D54" i="18"/>
  <c r="H43" i="18"/>
  <c r="H42" i="18"/>
  <c r="D39" i="18"/>
  <c r="H39" i="18" s="1"/>
  <c r="D38" i="18"/>
  <c r="H38" i="18" s="1"/>
  <c r="H34" i="18"/>
  <c r="E34" i="18"/>
  <c r="D34" i="18"/>
  <c r="H33" i="18"/>
  <c r="D33" i="18"/>
  <c r="E32" i="18"/>
  <c r="D32" i="18"/>
  <c r="H32" i="18" s="1"/>
  <c r="D28" i="18"/>
  <c r="H28" i="18" s="1"/>
  <c r="E27" i="18"/>
  <c r="D27" i="18"/>
  <c r="H27" i="18" s="1"/>
  <c r="H26" i="18"/>
  <c r="D26" i="18"/>
  <c r="H25" i="18"/>
  <c r="E25" i="18"/>
  <c r="D25" i="18"/>
  <c r="D24" i="18"/>
  <c r="H24" i="18" s="1"/>
  <c r="E23" i="18"/>
  <c r="D23" i="18"/>
  <c r="H23" i="18" s="1"/>
  <c r="D22" i="18"/>
  <c r="H22" i="18" s="1"/>
  <c r="H21" i="18"/>
  <c r="D21" i="18"/>
  <c r="H20" i="18"/>
  <c r="D20" i="18"/>
  <c r="E19" i="18"/>
  <c r="D19" i="18"/>
  <c r="H19" i="18" s="1"/>
  <c r="D15" i="18"/>
  <c r="H15" i="18" s="1"/>
  <c r="D14" i="18"/>
  <c r="H14" i="18" s="1"/>
  <c r="D13" i="18"/>
  <c r="H13" i="18" s="1"/>
  <c r="D12" i="18"/>
  <c r="H12" i="18" s="1"/>
  <c r="D11" i="18"/>
  <c r="H11" i="18" s="1"/>
  <c r="D10" i="18"/>
  <c r="H10" i="18" s="1"/>
  <c r="D9" i="18"/>
  <c r="H9" i="18" s="1"/>
  <c r="D8" i="18"/>
  <c r="H8" i="18" s="1"/>
  <c r="D7" i="18"/>
  <c r="H7" i="18" s="1"/>
  <c r="D6" i="18"/>
  <c r="H6" i="18" s="1"/>
  <c r="D5" i="18"/>
  <c r="H5" i="18" s="1"/>
  <c r="I2" i="18"/>
  <c r="B7" i="11" s="1"/>
  <c r="D81" i="3"/>
  <c r="D27" i="3"/>
  <c r="H27" i="3" s="1"/>
  <c r="D25" i="3"/>
  <c r="H25" i="3" s="1"/>
  <c r="D23" i="3"/>
  <c r="H23" i="3" s="1"/>
  <c r="D22" i="3"/>
  <c r="D21" i="3"/>
  <c r="H21" i="3" s="1"/>
  <c r="D5" i="2"/>
  <c r="J5" i="2" s="1"/>
  <c r="L6" i="17"/>
  <c r="K6" i="17"/>
  <c r="J6" i="17"/>
  <c r="I6" i="17"/>
  <c r="H6" i="17"/>
  <c r="G6" i="17"/>
  <c r="F6" i="17"/>
  <c r="E6" i="17"/>
  <c r="D6" i="17"/>
  <c r="L5" i="17"/>
  <c r="K5" i="17"/>
  <c r="J5" i="17"/>
  <c r="I5" i="17"/>
  <c r="H5" i="17"/>
  <c r="G5" i="17"/>
  <c r="F5" i="17"/>
  <c r="E5" i="17"/>
  <c r="D5" i="17"/>
  <c r="D7" i="17" s="1"/>
  <c r="C6" i="17"/>
  <c r="C5" i="17"/>
  <c r="C7" i="17" s="1"/>
  <c r="D15" i="3"/>
  <c r="H15" i="3" s="1"/>
  <c r="H81" i="3"/>
  <c r="E7" i="8"/>
  <c r="E6" i="8"/>
  <c r="E5" i="8"/>
  <c r="D89" i="3"/>
  <c r="H89" i="3" s="1"/>
  <c r="E64" i="3"/>
  <c r="E63" i="3"/>
  <c r="E62" i="3"/>
  <c r="D73" i="3"/>
  <c r="D72" i="3"/>
  <c r="D74" i="3"/>
  <c r="D75" i="3"/>
  <c r="D76" i="3"/>
  <c r="D77" i="3"/>
  <c r="E23" i="3"/>
  <c r="H22" i="3"/>
  <c r="E25" i="3"/>
  <c r="E57" i="3"/>
  <c r="E56" i="3"/>
  <c r="E34" i="3"/>
  <c r="E32" i="3"/>
  <c r="E27" i="3"/>
  <c r="E19" i="3"/>
  <c r="D13" i="3"/>
  <c r="H13" i="3" s="1"/>
  <c r="H2" i="26" l="1"/>
  <c r="C15" i="11" s="1"/>
  <c r="H2" i="25"/>
  <c r="H2" i="24"/>
  <c r="J7" i="17"/>
  <c r="H2" i="23"/>
  <c r="H2" i="22"/>
  <c r="C11" i="11" s="1"/>
  <c r="H2" i="21"/>
  <c r="C10" i="11" s="1"/>
  <c r="H2" i="20"/>
  <c r="C9" i="11" s="1"/>
  <c r="H2" i="19"/>
  <c r="C8" i="11" s="1"/>
  <c r="H2" i="18"/>
  <c r="C7" i="11" s="1"/>
  <c r="K7" i="17"/>
  <c r="I7" i="17"/>
  <c r="H7" i="17"/>
  <c r="C14" i="11"/>
  <c r="L7" i="17"/>
  <c r="C13" i="11"/>
  <c r="C12" i="11"/>
  <c r="G7" i="17"/>
  <c r="F7" i="17"/>
  <c r="E7" i="17"/>
  <c r="M5" i="17"/>
  <c r="M6" i="17"/>
  <c r="E5" i="16"/>
  <c r="K5" i="16"/>
  <c r="K4" i="16"/>
  <c r="L2" i="16"/>
  <c r="M7" i="17" l="1"/>
  <c r="K2" i="16"/>
  <c r="C16" i="11" s="1"/>
  <c r="D13" i="2"/>
  <c r="J13" i="2" s="1"/>
  <c r="D35" i="2"/>
  <c r="J35" i="2" s="1"/>
  <c r="D34" i="3"/>
  <c r="H34" i="3" s="1"/>
  <c r="D33" i="3"/>
  <c r="H33" i="3" s="1"/>
  <c r="D56" i="3"/>
  <c r="H56" i="3" s="1"/>
  <c r="D64" i="3" l="1"/>
  <c r="H64" i="3" s="1"/>
  <c r="D63" i="3" l="1"/>
  <c r="H63" i="3" s="1"/>
  <c r="D62" i="3"/>
  <c r="H62" i="3" s="1"/>
  <c r="D67" i="3"/>
  <c r="H67" i="3" s="1"/>
  <c r="D66" i="3"/>
  <c r="H66" i="3" s="1"/>
  <c r="D65" i="3"/>
  <c r="H65" i="3" s="1"/>
  <c r="D32" i="3"/>
  <c r="H32" i="3" s="1"/>
  <c r="D24" i="3"/>
  <c r="H24" i="3" s="1"/>
  <c r="D93" i="3"/>
  <c r="H93" i="3" s="1"/>
  <c r="D92" i="3"/>
  <c r="H92" i="3" s="1"/>
  <c r="D91" i="3"/>
  <c r="H91" i="3" s="1"/>
  <c r="D90" i="3"/>
  <c r="H90" i="3" s="1"/>
  <c r="D86" i="3"/>
  <c r="H86" i="3" s="1"/>
  <c r="D85" i="3"/>
  <c r="H85" i="3" s="1"/>
  <c r="D84" i="3"/>
  <c r="H84" i="3" s="1"/>
  <c r="D83" i="3"/>
  <c r="H83" i="3" s="1"/>
  <c r="D82" i="3"/>
  <c r="H82" i="3" s="1"/>
  <c r="H77" i="3"/>
  <c r="H76" i="3"/>
  <c r="D78" i="3"/>
  <c r="H78" i="3" s="1"/>
  <c r="H75" i="3"/>
  <c r="H74" i="3"/>
  <c r="H73" i="3"/>
  <c r="H72" i="3"/>
  <c r="D59" i="3"/>
  <c r="H59" i="3" s="1"/>
  <c r="D58" i="3"/>
  <c r="H58" i="3" s="1"/>
  <c r="D54" i="3"/>
  <c r="H42" i="3"/>
  <c r="H43" i="3"/>
  <c r="D57" i="3"/>
  <c r="H57" i="3" s="1"/>
  <c r="D39" i="3"/>
  <c r="H39" i="3" s="1"/>
  <c r="D38" i="3"/>
  <c r="H38" i="3" s="1"/>
  <c r="D28" i="3"/>
  <c r="H28" i="3" s="1"/>
  <c r="D26" i="3"/>
  <c r="H26" i="3" s="1"/>
  <c r="D20" i="3"/>
  <c r="H20" i="3" s="1"/>
  <c r="D14" i="3"/>
  <c r="H14" i="3" s="1"/>
  <c r="D10" i="3"/>
  <c r="H10" i="3" s="1"/>
  <c r="D12" i="3"/>
  <c r="H12" i="3" s="1"/>
  <c r="D11" i="3"/>
  <c r="H11" i="3" s="1"/>
  <c r="D8" i="3"/>
  <c r="H8" i="3" s="1"/>
  <c r="D7" i="3"/>
  <c r="H7" i="3" s="1"/>
  <c r="D9" i="3"/>
  <c r="H9" i="3" s="1"/>
  <c r="H54" i="3" l="1"/>
  <c r="K1" i="2"/>
  <c r="D6" i="3" l="1"/>
  <c r="H6" i="3" s="1"/>
  <c r="E25" i="14" l="1"/>
  <c r="J25" i="14" s="1"/>
  <c r="E24" i="14"/>
  <c r="J24" i="14" s="1"/>
  <c r="E23" i="14"/>
  <c r="J23" i="14" s="1"/>
  <c r="E22" i="14"/>
  <c r="J22" i="14" s="1"/>
  <c r="E17" i="14"/>
  <c r="J17" i="14" s="1"/>
  <c r="E16" i="14"/>
  <c r="J16" i="14" s="1"/>
  <c r="E15" i="14"/>
  <c r="J15" i="14" s="1"/>
  <c r="J2" i="14" l="1"/>
  <c r="C18" i="11" s="1"/>
  <c r="K2" i="14"/>
  <c r="B18" i="11" l="1"/>
  <c r="D4" i="2"/>
  <c r="D43" i="2" l="1"/>
  <c r="J43" i="2" s="1"/>
  <c r="D42" i="2"/>
  <c r="D41" i="2"/>
  <c r="D40" i="2"/>
  <c r="D39" i="2"/>
  <c r="D38" i="2"/>
  <c r="B5" i="11" l="1"/>
  <c r="J27" i="2" l="1"/>
  <c r="J26" i="2"/>
  <c r="J25" i="2"/>
  <c r="J24" i="2"/>
  <c r="J23" i="2"/>
  <c r="D5" i="8"/>
  <c r="I5" i="8" s="1"/>
  <c r="D6" i="8"/>
  <c r="I6" i="8" s="1"/>
  <c r="D7" i="8"/>
  <c r="I7" i="8" s="1"/>
  <c r="D19" i="3" l="1"/>
  <c r="H19" i="3" s="1"/>
  <c r="D32" i="2" l="1"/>
  <c r="J32" i="2" s="1"/>
  <c r="D31" i="2"/>
  <c r="J31" i="2" s="1"/>
  <c r="J40" i="2"/>
  <c r="J39" i="2"/>
  <c r="D18" i="2"/>
  <c r="J18" i="2" s="1"/>
  <c r="D17" i="2"/>
  <c r="J17" i="2" s="1"/>
  <c r="D10" i="2"/>
  <c r="J10" i="2" s="1"/>
  <c r="D9" i="2"/>
  <c r="J9" i="2" s="1"/>
  <c r="J2" i="8"/>
  <c r="I2" i="3"/>
  <c r="D5" i="3"/>
  <c r="H5" i="3" s="1"/>
  <c r="D20" i="2"/>
  <c r="J20" i="2" s="1"/>
  <c r="D19" i="2"/>
  <c r="J19" i="2" s="1"/>
  <c r="D16" i="2"/>
  <c r="J16" i="2" s="1"/>
  <c r="D12" i="2"/>
  <c r="J12" i="2" s="1"/>
  <c r="D11" i="2"/>
  <c r="J11" i="2" s="1"/>
  <c r="D8" i="2"/>
  <c r="J8" i="2" s="1"/>
  <c r="J42" i="2"/>
  <c r="J41" i="2"/>
  <c r="J38" i="2"/>
  <c r="D34" i="2"/>
  <c r="J34" i="2" s="1"/>
  <c r="D33" i="2"/>
  <c r="J33" i="2" s="1"/>
  <c r="D30" i="2"/>
  <c r="J30" i="2" s="1"/>
  <c r="J4" i="2"/>
  <c r="B6" i="11" l="1"/>
  <c r="B17" i="11"/>
  <c r="J1" i="2"/>
  <c r="C5" i="11" s="1"/>
  <c r="I2" i="8"/>
  <c r="C17" i="11" s="1"/>
  <c r="H2" i="3" l="1"/>
  <c r="C6" i="11" s="1"/>
</calcChain>
</file>

<file path=xl/sharedStrings.xml><?xml version="1.0" encoding="utf-8"?>
<sst xmlns="http://schemas.openxmlformats.org/spreadsheetml/2006/main" count="1035" uniqueCount="213">
  <si>
    <t>Alongside the completed form, you must send:</t>
  </si>
  <si>
    <t>The GLA also reserves the right to require further information upon request.</t>
  </si>
  <si>
    <t xml:space="preserve">Accordingly, any expenditure that you incur and/or to which you commit (including that which you have incurred or committed to in relation to the preparation of your proposal for funding) prior to formal notification and execution by both You and the GLA is incurred and/or committed entirely at your own risk. </t>
  </si>
  <si>
    <t>Tab Name</t>
  </si>
  <si>
    <t>Status</t>
  </si>
  <si>
    <t>Required Field?</t>
  </si>
  <si>
    <t>Organisation submitting this application</t>
  </si>
  <si>
    <t>Note: Please check the guidance notes for eligibility criteria</t>
  </si>
  <si>
    <t>Project Sponsor e.g. LA Head/Director of Service or Senior Director within organisation</t>
  </si>
  <si>
    <t>Note: The Project Sponsor must be in a position to ensure resourcing and commitment for the project</t>
  </si>
  <si>
    <t>Surname</t>
  </si>
  <si>
    <t>First name</t>
  </si>
  <si>
    <t>Position</t>
  </si>
  <si>
    <t>Email</t>
  </si>
  <si>
    <t>Telephone number</t>
  </si>
  <si>
    <t>LA Finance Officer or Finance Director of organisation</t>
  </si>
  <si>
    <r>
      <t xml:space="preserve">Political Sponsor and/or Board/Investment Committee </t>
    </r>
    <r>
      <rPr>
        <b/>
        <sz val="11"/>
        <color rgb="FFFF0000"/>
        <rFont val="Calibri"/>
        <family val="2"/>
        <scheme val="minor"/>
      </rPr>
      <t xml:space="preserve">
</t>
    </r>
  </si>
  <si>
    <t>Primary contact relating to this application</t>
  </si>
  <si>
    <t>Primary day-to-day contact should the application be successful</t>
  </si>
  <si>
    <t>Days available per week to spend on this project</t>
  </si>
  <si>
    <t>END OF SHEET</t>
  </si>
  <si>
    <t>Project details</t>
  </si>
  <si>
    <t>Word Count</t>
  </si>
  <si>
    <t>Question</t>
  </si>
  <si>
    <t>School details</t>
  </si>
  <si>
    <t>School name</t>
  </si>
  <si>
    <t>School address</t>
  </si>
  <si>
    <t>URN (unique reference number)</t>
  </si>
  <si>
    <t>LAESTAB (local authority/DfE establishment number)</t>
  </si>
  <si>
    <t>Establishment type</t>
  </si>
  <si>
    <t>Phase of education</t>
  </si>
  <si>
    <t>Number of pupils</t>
  </si>
  <si>
    <t>If yes, please provide more details</t>
  </si>
  <si>
    <t>Project overview</t>
  </si>
  <si>
    <t xml:space="preserve">For each of the criteria below please try to keep responses to 150 words. </t>
  </si>
  <si>
    <t>Is your project ready to move to installation/deployment and has all the development work been completed?</t>
  </si>
  <si>
    <t>If yes, describe all the project development work carried out to date and provide evidence (e.g., feasibility study) as an attachment to your application form. If not, detail what development work is still outstanding.</t>
  </si>
  <si>
    <t>Note: Only projects that are ready for implementation are eligible for funding. The project feasibility study will have to be shared alongside the application form.</t>
  </si>
  <si>
    <t>Financials</t>
  </si>
  <si>
    <t>Estimated total cost for the project</t>
  </si>
  <si>
    <t>Amount of capital grant funding requested from the GLA through this programme</t>
  </si>
  <si>
    <t>Activity</t>
  </si>
  <si>
    <t>Estimated cost (ex VAT)</t>
  </si>
  <si>
    <t>Total</t>
  </si>
  <si>
    <t>Please provide a detailed breakdown of what elements of the project the GLA grant will pay for.</t>
  </si>
  <si>
    <t>Has this funding been secured?</t>
  </si>
  <si>
    <t>Site overview</t>
  </si>
  <si>
    <t>Estimated outputs</t>
  </si>
  <si>
    <t>Solar PV</t>
  </si>
  <si>
    <t>Solar PV system size (kWp)</t>
  </si>
  <si>
    <t xml:space="preserve">Battery storage capacity (kWh) </t>
  </si>
  <si>
    <t>Annual energy cost savings for site (£/yr)</t>
  </si>
  <si>
    <t>Annual revenue from generation (£/yr)</t>
  </si>
  <si>
    <t>GHG savings (kgCO2e / yr)</t>
  </si>
  <si>
    <t>System size (kW)</t>
  </si>
  <si>
    <t>Change in gas usage following installation (kWh/yr)</t>
  </si>
  <si>
    <t>Change in electricity usage following installation (kWh/yr)</t>
  </si>
  <si>
    <t>Equality, diversity and inclusion</t>
  </si>
  <si>
    <t xml:space="preserve">By signing this application form, you agree to the following: </t>
  </si>
  <si>
    <t>1) The GLA will use this application form and the other information you give us, including any personal information, for the following purposes:</t>
  </si>
  <si>
    <t>• to hold in our database and use for statistical purposes</t>
  </si>
  <si>
    <t xml:space="preserve">2) You have read the GLA data protection and freedom of information policies https://www.london.gov.uk/about-us/governance-and-spending/privacy-policies. You accept how we generally plan to treat your application and other related information if someone asks to see it under the Freedom of Information Act 2000. </t>
  </si>
  <si>
    <t>2a) Do you consider that we should treat your proposal as confidential information*?</t>
  </si>
  <si>
    <t>2b) Do you consider that we should treat your financial information, such as your budget and any business plan, as confidential information*?</t>
  </si>
  <si>
    <t xml:space="preserve">* NB: The GLA is subject, as noted above, to the Freedom of Information Act 2000 and the Transparency Commitment. We retain ultimate discretion in determining what information may be released and/or published pursuant thereto.           </t>
  </si>
  <si>
    <t xml:space="preserve">To the best of my knowledge, 
- I confirm that the organisation named on this application has given me the authority to sign this application on their behalf.
- I confirm that, as far as I know, the information in this application is true and correct.
- If successful, our organisation will use the funding only for the purpose shown in this application.  
- We will meet all of the terms of the agreements to any funding offer that is accepted. 
- I confirm that the activity in the application falls within the powers of the organisation’s constitution or memorandum and articles of association (the legal document setting out the rules governing the organisation).
</t>
  </si>
  <si>
    <t>Signature (electronic):</t>
  </si>
  <si>
    <t xml:space="preserve">Name (please print): </t>
  </si>
  <si>
    <t xml:space="preserve">Position: </t>
  </si>
  <si>
    <t xml:space="preserve">Date: </t>
  </si>
  <si>
    <t>LISTS</t>
  </si>
  <si>
    <t>establishment_type</t>
  </si>
  <si>
    <t>Days</t>
  </si>
  <si>
    <t>Community school</t>
  </si>
  <si>
    <t>Community special school</t>
  </si>
  <si>
    <t>Foundation school</t>
  </si>
  <si>
    <t>Foundation special school</t>
  </si>
  <si>
    <t>Local authority nursery school</t>
  </si>
  <si>
    <t>Voluntary aided school</t>
  </si>
  <si>
    <t>Voluntary controlled school</t>
  </si>
  <si>
    <t>school_status</t>
  </si>
  <si>
    <t>Open</t>
  </si>
  <si>
    <t>Open, but proposed to close</t>
  </si>
  <si>
    <t>phase</t>
  </si>
  <si>
    <t>16 plus</t>
  </si>
  <si>
    <t>All-through</t>
  </si>
  <si>
    <t>Middle deemed primary</t>
  </si>
  <si>
    <t>Middle deemed secondary</t>
  </si>
  <si>
    <t>Not applicable</t>
  </si>
  <si>
    <t>Not recorded</t>
  </si>
  <si>
    <t>Nursery</t>
  </si>
  <si>
    <t>Primary</t>
  </si>
  <si>
    <t>Secondary</t>
  </si>
  <si>
    <t>TrueFalse</t>
  </si>
  <si>
    <t>YesNo</t>
  </si>
  <si>
    <t>Yes</t>
  </si>
  <si>
    <t>No</t>
  </si>
  <si>
    <t>N/A</t>
  </si>
  <si>
    <t>Unknown</t>
  </si>
  <si>
    <t>tech_type</t>
  </si>
  <si>
    <t>Battery storage</t>
  </si>
  <si>
    <t>LED lighting</t>
  </si>
  <si>
    <t>Connection to heat network</t>
  </si>
  <si>
    <t>dec_rating</t>
  </si>
  <si>
    <t>A</t>
  </si>
  <si>
    <t>B</t>
  </si>
  <si>
    <t>C</t>
  </si>
  <si>
    <t>D</t>
  </si>
  <si>
    <t>E</t>
  </si>
  <si>
    <t>F</t>
  </si>
  <si>
    <t>G</t>
  </si>
  <si>
    <t>epc_rating</t>
  </si>
  <si>
    <t>A+</t>
  </si>
  <si>
    <t>IstProgramme</t>
  </si>
  <si>
    <t>AssessmentGLA</t>
  </si>
  <si>
    <t>Pupil referral unit (PRU)</t>
  </si>
  <si>
    <t>How will you be funding the remainder of the project costs?</t>
  </si>
  <si>
    <t>School &amp; community engagement</t>
  </si>
  <si>
    <t>Will you collaborate with community based organisations, for instance community energy groups, through this project?</t>
  </si>
  <si>
    <t>If yes, please provide a brief description of your planned collaboration (e.g. name of the organisation(s), what they will bring to the project, etc).</t>
  </si>
  <si>
    <t>Please provide more information on how you will get school buy-in to ensure that the project is delivered on time</t>
  </si>
  <si>
    <t>Confirmed if willing to have a 30 minute call in advance of award?</t>
  </si>
  <si>
    <t>Note: The Primary day-to-day contact can be the same as the Primary contact.</t>
  </si>
  <si>
    <t>Summary of how to apply for funding:</t>
  </si>
  <si>
    <t>•      All feasibility studies completed for schools projects, along with additional information on schools decarbonisation plans and/or climate action plans, where applicable</t>
  </si>
  <si>
    <t>•      A short, signed letter of support from the project sponsor (Director-level officer/staff member responsible for approving this bid), including confirmation that support is in place from the Councillor with the relevant portfolio</t>
  </si>
  <si>
    <r>
      <t xml:space="preserve">NB: Please note that decisions to grant funding are subject to a formal decision making process. You must </t>
    </r>
    <r>
      <rPr>
        <b/>
        <i/>
        <u/>
        <sz val="11"/>
        <color rgb="FF000000"/>
        <rFont val="Calibri"/>
        <family val="2"/>
      </rPr>
      <t>not</t>
    </r>
    <r>
      <rPr>
        <b/>
        <i/>
        <sz val="11"/>
        <color rgb="FF000000"/>
        <rFont val="Calibri"/>
        <family val="2"/>
      </rPr>
      <t xml:space="preserve"> place any reliance whatsoever on the funding support of the GLA until formally notified in writing </t>
    </r>
    <r>
      <rPr>
        <b/>
        <i/>
        <u/>
        <sz val="11"/>
        <color rgb="FF000000"/>
        <rFont val="Calibri"/>
        <family val="2"/>
      </rPr>
      <t>and</t>
    </r>
    <r>
      <rPr>
        <b/>
        <i/>
        <sz val="11"/>
        <color rgb="FF000000"/>
        <rFont val="Calibri"/>
        <family val="2"/>
      </rPr>
      <t xml:space="preserve"> you have executed and returned a Funding Agreement with which you will be provided by the GLA should your application prove successful </t>
    </r>
    <r>
      <rPr>
        <b/>
        <i/>
        <u/>
        <sz val="11"/>
        <color rgb="FF000000"/>
        <rFont val="Calibri"/>
        <family val="2"/>
      </rPr>
      <t>and</t>
    </r>
    <r>
      <rPr>
        <b/>
        <i/>
        <sz val="11"/>
        <color rgb="FF000000"/>
        <rFont val="Calibri"/>
        <family val="2"/>
      </rPr>
      <t xml:space="preserve"> the GLA has also executed the Funding Agreement.</t>
    </r>
  </si>
  <si>
    <t>Have you (in this fiscal year or the 2 fiscal years prior to that) received any Assistance* on this project or public funding in respect of costs to which you are intending to apply and to be provided to you under this Project?</t>
  </si>
  <si>
    <r>
      <t xml:space="preserve">Provide details of such sums for the Assistance received. If you have received no such funding please state “None”.
Please also provide details of any subsidy not yet received but which you already have a legal right to receive during the remainder of this fiscal year.
</t>
    </r>
    <r>
      <rPr>
        <i/>
        <sz val="11"/>
        <color theme="1"/>
        <rFont val="Calibri"/>
        <family val="2"/>
        <scheme val="minor"/>
      </rPr>
      <t>(max 100 words)</t>
    </r>
  </si>
  <si>
    <t>* “Assistance” means any financial or non-financial aid or assistance provided to a Relevant Enterprise including (without limitation) any capital or revenue grant payments, any diagnosis and/or consultancy services and/or training services provided to a Relevant Enterprise and/or its employees at less than market value and subsidies towards the normal operating costs of the Relevant Enterprise, any guarantees against any of its liabilities and loans charged at less than market interest rates.</t>
  </si>
  <si>
    <t>Percentage of children eligible for free school meals in the most recent year</t>
  </si>
  <si>
    <t xml:space="preserve">For each of the criteria below please try to keep responses to 300 words. </t>
  </si>
  <si>
    <t>Will any other climate interventions be integrated into the project? (e.g., climate resilience, air quality, etc.).</t>
  </si>
  <si>
    <t>If yes, please provide a short description of any other climate interventions that will be delivered through this project.</t>
  </si>
  <si>
    <t>Heat pump</t>
  </si>
  <si>
    <t>Subsidy Control</t>
  </si>
  <si>
    <t>Current gas usage for the school (kWh/yr)</t>
  </si>
  <si>
    <t>Current electricity usage for the school (kWh/yr)</t>
  </si>
  <si>
    <t>Annual energy costs for the school (£/yr)</t>
  </si>
  <si>
    <t>Please describe the current heat and electricity systems for the school.</t>
  </si>
  <si>
    <t>Please provide the DEC or EPC ratings for the school buildings that will benefit from interventions through this project.</t>
  </si>
  <si>
    <t>Generation (kWh/yr)</t>
  </si>
  <si>
    <t>Onsite generation usage including from battery storage (kWh/yr)</t>
  </si>
  <si>
    <t>GHG savings (kgCO2e/yr)</t>
  </si>
  <si>
    <t>Please describe how your proposed actions reflect your duties under the Equality Act 2010 
(e.g. how the process surrounding your project development is transparent and accessible to all)</t>
  </si>
  <si>
    <t>Describe how your project will incorporate equality, diversity and inclusion 
(e.g. how will communities be involved in the development of the project, what equalities data or evidence will you collect?)</t>
  </si>
  <si>
    <t>Will the installed project (where applicable) be accessible to all?
(e.g. will all people benefit from the installed project regardless of income, background etc.)</t>
  </si>
  <si>
    <t>Declaration</t>
  </si>
  <si>
    <t xml:space="preserve">Data protection and freedom of information </t>
  </si>
  <si>
    <r>
      <rPr>
        <sz val="11"/>
        <color rgb="FF000000"/>
        <rFont val="Calibri"/>
        <family val="2"/>
      </rPr>
      <t>As a public organisation we have to follow the Data Protection A</t>
    </r>
    <r>
      <rPr>
        <sz val="11"/>
        <rFont val="Calibri"/>
        <family val="2"/>
      </rPr>
      <t xml:space="preserve">ct 1998 and the Freedom of Information Act 2000 and GDPR regulations. </t>
    </r>
    <r>
      <rPr>
        <sz val="11"/>
        <color rgb="FF000000"/>
        <rFont val="Calibri"/>
        <family val="2"/>
      </rPr>
      <t>We have a data protection policy, which is available from our website at www.london.gov.uk.
We also have a Freedom of Information policy which is also available from our website at www.london.gov.uk.</t>
    </r>
  </si>
  <si>
    <t>• to decide whether to award funding to your project</t>
  </si>
  <si>
    <t>• to provide copies to other individuals or organisations that are helping us assess and monitor support. After we reach a decision, we may also tell them the result of your application and, if appropriate, why we did not offer you support.</t>
  </si>
  <si>
    <t>• if we offer you a grant, we will publish information about you relating to the activity we have funded, including the amount of funding and the activity it was for. This may appear in our press releases, in our print and online publications and in the publications or websites of any partner organisations who've funded the activity with us.</t>
  </si>
  <si>
    <t xml:space="preserve">2c) Is there is any other information you have given us you consider to be confidential? You must tell us what that information is and tell us your reasons in a separate letter. This letter should be provided alongside the application form*. </t>
  </si>
  <si>
    <t>Other technologies</t>
  </si>
  <si>
    <t>Technology types</t>
  </si>
  <si>
    <t>Energy system controls and management</t>
  </si>
  <si>
    <t>Note: Only maintained schools are eligible for funding. Please indicate if the school provides Special Needs Education / Pupil Referral Unit</t>
  </si>
  <si>
    <t>Percentage of children eligible for free school meals in the previous year (if known)</t>
  </si>
  <si>
    <t>Please break down the estimated total costs for the project</t>
  </si>
  <si>
    <t>Please provide estimated construction ages for the school building(s) that will benefit from interventions through this project.</t>
  </si>
  <si>
    <t>Has this school participated/is currently participating in other borough/GLA programmes?</t>
  </si>
  <si>
    <t>ASHP</t>
  </si>
  <si>
    <t>GSHP</t>
  </si>
  <si>
    <t>Other heat pump</t>
  </si>
  <si>
    <t>Solar thermal</t>
  </si>
  <si>
    <t>Secondary heating sources including water and sewage</t>
  </si>
  <si>
    <t>Insulation</t>
  </si>
  <si>
    <t>Double or secondary glazing</t>
  </si>
  <si>
    <t>Please enter 'N/A' for any technologies or indicators that don't apply for this project</t>
  </si>
  <si>
    <t>Heat pump type</t>
  </si>
  <si>
    <t>Other retrofit intervention</t>
  </si>
  <si>
    <t>Other</t>
  </si>
  <si>
    <t>Decarbonisation technology type #1</t>
  </si>
  <si>
    <t>Decarbonisation technology type #2</t>
  </si>
  <si>
    <t>Decarbonisation technology type #3</t>
  </si>
  <si>
    <t>If more than 3 decarbonisation interventions will be delivered, please list the remaining interventions.</t>
  </si>
  <si>
    <t>Note: The funding limit is £100,000 per school/project. Only projects that demonstrate that they can leverage some co-funding are eligible. Please see the application guidance for more details.</t>
  </si>
  <si>
    <t>Note: The integration of other climate interventions cannot be funded through this Pilot, but they are strongly encouraged.</t>
  </si>
  <si>
    <t>Funding request summary</t>
  </si>
  <si>
    <t>Application form completion check</t>
  </si>
  <si>
    <t>Project 1</t>
  </si>
  <si>
    <t>Project 2</t>
  </si>
  <si>
    <t>Project 3</t>
  </si>
  <si>
    <t>Project 4</t>
  </si>
  <si>
    <t>Project 5</t>
  </si>
  <si>
    <t>Project 6</t>
  </si>
  <si>
    <t>Project 7</t>
  </si>
  <si>
    <t>Project 8</t>
  </si>
  <si>
    <t>Project 9</t>
  </si>
  <si>
    <t>Project 10</t>
  </si>
  <si>
    <t>Level of co-funding</t>
  </si>
  <si>
    <t>Note: If you've selected 'Other', please provide more information on this decarbonisation technology in the 'Project overview' section (question #12).</t>
  </si>
  <si>
    <t>Note: Only projects that demonstrate they can leverage some co-funding (e.g., in-kind support, other government funding streams, private sector/community investment or grants, carbon offset funding, other grants) are eligible.</t>
  </si>
  <si>
    <t>To apply, please complete and email this form together with any supporting documents outlined below to greenerschools@london.gov.uk</t>
  </si>
  <si>
    <r>
      <t xml:space="preserve">Any questions? Please email </t>
    </r>
    <r>
      <rPr>
        <b/>
        <sz val="11"/>
        <rFont val="Calibri"/>
        <family val="2"/>
      </rPr>
      <t>greenerschools@london.gov.uk</t>
    </r>
  </si>
  <si>
    <t>GLA Greener Schools Pilot Grant Application Form: summary of instructions for completion and submission</t>
  </si>
  <si>
    <t>Applicantion overview</t>
  </si>
  <si>
    <t>Please list any borough-led schemes contributing towards schools decarbonisation and total committed funding for each for this financial year</t>
  </si>
  <si>
    <t>Note: Only projects that can be completed by the end of this Pilot are eligible for funding.</t>
  </si>
  <si>
    <r>
      <t xml:space="preserve">Complete the cells highlighted in </t>
    </r>
    <r>
      <rPr>
        <b/>
        <u/>
        <sz val="11"/>
        <color rgb="FF0070C0"/>
        <rFont val="Calibri"/>
        <family val="2"/>
        <scheme val="minor"/>
      </rPr>
      <t>blue</t>
    </r>
    <r>
      <rPr>
        <b/>
        <sz val="11"/>
        <color rgb="FF000000"/>
        <rFont val="Calibri"/>
        <family val="2"/>
        <scheme val="minor"/>
      </rPr>
      <t xml:space="preserve"> in each </t>
    </r>
    <r>
      <rPr>
        <b/>
        <u/>
        <sz val="11"/>
        <color rgb="FF0070C0"/>
        <rFont val="Calibri"/>
        <family val="2"/>
        <scheme val="minor"/>
      </rPr>
      <t>blue</t>
    </r>
    <r>
      <rPr>
        <b/>
        <sz val="11"/>
        <color rgb="FF000000"/>
        <rFont val="Calibri"/>
        <family val="2"/>
        <scheme val="minor"/>
      </rPr>
      <t xml:space="preserve"> tab of this spreadsheet.</t>
    </r>
  </si>
  <si>
    <t>Note: Collaboration with community energy groups is strongly encouraged, where possible. You can check what community energy groups are active in your area here: https://www.communityenergy.london/member-groups/</t>
  </si>
  <si>
    <t>Note: Multiple decarbonisation interventions are encouraged, but not mandatory. If you are only planning on 1 intervention, you can leave questions #14 and #15 blank.</t>
  </si>
  <si>
    <r>
      <t xml:space="preserve">When do you expect the project to be completed? </t>
    </r>
    <r>
      <rPr>
        <i/>
        <sz val="11"/>
        <rFont val="Calibri"/>
        <family val="2"/>
      </rPr>
      <t>(dd/mm/yyyy)</t>
    </r>
  </si>
  <si>
    <t>heat_pump_type</t>
  </si>
  <si>
    <r>
      <t xml:space="preserve">If not, when are you expecting it to be secured? </t>
    </r>
    <r>
      <rPr>
        <i/>
        <sz val="11"/>
        <color rgb="FF000000"/>
        <rFont val="Calibri"/>
        <family val="2"/>
        <scheme val="minor"/>
      </rPr>
      <t>(dd/mm/yyyy)</t>
    </r>
  </si>
  <si>
    <t xml:space="preserve">Please refer to the 'required field' column for guidance on whether a particular question is required or not. Once a required question has been answered, the 'required field' flag will change colour from red to green. </t>
  </si>
  <si>
    <t>All cells from the 'required field' column must be coloured in green in order for the tab to be considered complete.</t>
  </si>
  <si>
    <t>Each school should be included as a separate project.</t>
  </si>
  <si>
    <t>Note: Each school should be included as a separate project</t>
  </si>
  <si>
    <t>Note: The Sponsor and Primary contact must be different.</t>
  </si>
  <si>
    <t xml:space="preserve">This application form is to apply for funding from the GLA Greener Schools Pilot programme. </t>
  </si>
  <si>
    <r>
      <t xml:space="preserve">Please read the guidance notes which accompany this form before completing it, as they include the </t>
    </r>
    <r>
      <rPr>
        <b/>
        <i/>
        <u/>
        <sz val="11"/>
        <color rgb="FF000000"/>
        <rFont val="Calibri"/>
        <family val="2"/>
        <scheme val="minor"/>
      </rPr>
      <t>eligibility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</si>
</sst>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NOT COMPLETE&quot;;&quot;NOT COMPLETE&quot;;&quot;COMPLETE&quot;"/>
    <numFmt numFmtId="165" formatCode="_-&quot;£&quot;* #,##0_-;\-&quot;£&quot;* #,##0_-;_-&quot;£&quot;* &quot;-&quot;??_-;_-@_-"/>
  </numFmts>
  <fonts count="38" x14ac:knownFonts="1">
    <font>
      <sz val="11"/>
      <color theme="1"/>
      <name val="Calibri"/>
      <family val="2"/>
      <scheme val="minor"/>
    </font>
    <font>
      <b/>
      <sz val="11"/>
      <color theme="1"/>
      <name val="Calibri"/>
      <family val="2"/>
      <scheme val="minor"/>
    </font>
    <font>
      <b/>
      <sz val="16"/>
      <color rgb="FF548DD4"/>
      <name val="Calibri"/>
      <family val="2"/>
      <scheme val="minor"/>
    </font>
    <font>
      <u/>
      <sz val="11"/>
      <color theme="10"/>
      <name val="Calibri"/>
      <family val="2"/>
      <scheme val="minor"/>
    </font>
    <font>
      <b/>
      <sz val="14"/>
      <color theme="3" tint="0.39997558519241921"/>
      <name val="Calibri"/>
      <family val="2"/>
      <scheme val="minor"/>
    </font>
    <font>
      <sz val="8"/>
      <color theme="1"/>
      <name val="Calibri"/>
      <family val="2"/>
      <scheme val="minor"/>
    </font>
    <font>
      <sz val="11"/>
      <color rgb="FFFFFFFF"/>
      <name val="Calibri"/>
      <family val="2"/>
      <scheme val="minor"/>
    </font>
    <font>
      <sz val="10"/>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b/>
      <i/>
      <sz val="11"/>
      <color theme="1"/>
      <name val="Calibri"/>
      <family val="2"/>
      <scheme val="minor"/>
    </font>
    <font>
      <b/>
      <sz val="14"/>
      <name val="Calibri"/>
      <family val="2"/>
      <scheme val="minor"/>
    </font>
    <font>
      <b/>
      <sz val="11"/>
      <color rgb="FFFF0000"/>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b/>
      <i/>
      <sz val="11"/>
      <color rgb="FF000000"/>
      <name val="Calibri"/>
      <family val="2"/>
    </font>
    <font>
      <b/>
      <i/>
      <u/>
      <sz val="11"/>
      <color rgb="FF000000"/>
      <name val="Calibri"/>
      <family val="2"/>
    </font>
    <font>
      <sz val="11"/>
      <color theme="1"/>
      <name val="Calibri"/>
      <family val="2"/>
    </font>
    <font>
      <sz val="11"/>
      <name val="Calibri"/>
      <family val="2"/>
    </font>
    <font>
      <b/>
      <sz val="11"/>
      <name val="Calibri"/>
      <family val="2"/>
      <scheme val="minor"/>
    </font>
    <font>
      <b/>
      <i/>
      <sz val="11"/>
      <color rgb="FF000000"/>
      <name val="Calibri"/>
      <family val="2"/>
      <scheme val="minor"/>
    </font>
    <font>
      <b/>
      <i/>
      <u/>
      <sz val="11"/>
      <color rgb="FF000000"/>
      <name val="Calibri"/>
      <family val="2"/>
      <scheme val="minor"/>
    </font>
    <font>
      <b/>
      <sz val="14"/>
      <color rgb="FF000000"/>
      <name val="Calibri"/>
      <family val="2"/>
    </font>
    <font>
      <sz val="12"/>
      <color theme="1"/>
      <name val="Calibri"/>
      <family val="2"/>
      <scheme val="minor"/>
    </font>
    <font>
      <i/>
      <sz val="11"/>
      <name val="Calibri"/>
      <family val="2"/>
      <scheme val="minor"/>
    </font>
    <font>
      <i/>
      <sz val="11"/>
      <color theme="1"/>
      <name val="Calibri"/>
      <family val="2"/>
      <scheme val="minor"/>
    </font>
    <font>
      <sz val="11"/>
      <name val="Calibri"/>
      <family val="2"/>
      <scheme val="minor"/>
    </font>
    <font>
      <sz val="8"/>
      <name val="Calibri"/>
      <family val="2"/>
      <scheme val="minor"/>
    </font>
    <font>
      <b/>
      <sz val="11"/>
      <name val="Calibri"/>
      <family val="2"/>
    </font>
    <font>
      <b/>
      <sz val="16"/>
      <name val="Calibri"/>
      <family val="2"/>
      <scheme val="minor"/>
    </font>
    <font>
      <b/>
      <u/>
      <sz val="11"/>
      <color rgb="FF0070C0"/>
      <name val="Calibri"/>
      <family val="2"/>
      <scheme val="minor"/>
    </font>
    <font>
      <i/>
      <sz val="11"/>
      <name val="Calibri"/>
      <family val="2"/>
    </font>
    <font>
      <i/>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s>
  <borders count="29">
    <border>
      <left/>
      <right/>
      <top/>
      <bottom/>
      <diagonal/>
    </border>
    <border>
      <left/>
      <right style="dashed">
        <color indexed="64"/>
      </right>
      <top style="dotted">
        <color indexed="64"/>
      </top>
      <bottom style="dotted">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dotted">
        <color indexed="64"/>
      </bottom>
      <diagonal/>
    </border>
    <border>
      <left style="dotted">
        <color indexed="64"/>
      </left>
      <right style="dashed">
        <color indexed="64"/>
      </right>
      <top/>
      <bottom style="dotted">
        <color indexed="64"/>
      </bottom>
      <diagonal/>
    </border>
    <border>
      <left style="medium">
        <color indexed="64"/>
      </left>
      <right style="medium">
        <color indexed="64"/>
      </right>
      <top/>
      <bottom/>
      <diagonal/>
    </border>
    <border>
      <left/>
      <right style="dashed">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9" fontId="9" fillId="0" borderId="0" applyFont="0" applyFill="0" applyBorder="0" applyAlignment="0" applyProtection="0"/>
    <xf numFmtId="0" fontId="9" fillId="3" borderId="1">
      <alignment vertical="center" wrapText="1"/>
      <protection locked="0"/>
    </xf>
    <xf numFmtId="44" fontId="9" fillId="0" borderId="0" applyFont="0" applyFill="0" applyBorder="0" applyAlignment="0" applyProtection="0"/>
  </cellStyleXfs>
  <cellXfs count="148">
    <xf numFmtId="0" fontId="0" fillId="0" borderId="0" xfId="0"/>
    <xf numFmtId="0" fontId="2" fillId="2" borderId="0" xfId="0" applyFont="1" applyFill="1" applyAlignment="1">
      <alignment vertical="center"/>
    </xf>
    <xf numFmtId="0" fontId="0" fillId="2" borderId="0" xfId="0" applyFill="1"/>
    <xf numFmtId="0" fontId="1" fillId="2" borderId="0" xfId="0" applyFont="1" applyFill="1"/>
    <xf numFmtId="0" fontId="4" fillId="2" borderId="0" xfId="0" applyFont="1" applyFill="1" applyAlignment="1">
      <alignment horizontal="justify" vertical="center"/>
    </xf>
    <xf numFmtId="0" fontId="0" fillId="2" borderId="0" xfId="0" applyFill="1" applyAlignment="1">
      <alignment horizontal="center"/>
    </xf>
    <xf numFmtId="0" fontId="0" fillId="2" borderId="0" xfId="0" applyFill="1" applyAlignment="1">
      <alignment horizontal="center" vertical="center"/>
    </xf>
    <xf numFmtId="14" fontId="0" fillId="2" borderId="0" xfId="0" applyNumberFormat="1" applyFill="1" applyAlignment="1">
      <alignment horizontal="center" vertical="center"/>
    </xf>
    <xf numFmtId="17" fontId="0" fillId="4" borderId="7" xfId="0" applyNumberFormat="1" applyFill="1" applyBorder="1" applyAlignment="1">
      <alignment horizontal="center" vertical="center"/>
    </xf>
    <xf numFmtId="164" fontId="8" fillId="5" borderId="6" xfId="0" applyNumberFormat="1" applyFont="1" applyFill="1" applyBorder="1" applyAlignment="1">
      <alignment horizontal="center" vertical="center"/>
    </xf>
    <xf numFmtId="0" fontId="12" fillId="2" borderId="0" xfId="0" applyFont="1" applyFill="1" applyAlignment="1">
      <alignment horizontal="left" vertical="center"/>
    </xf>
    <xf numFmtId="9" fontId="0" fillId="3" borderId="1" xfId="2" applyFont="1" applyFill="1" applyBorder="1" applyAlignment="1" applyProtection="1">
      <alignment vertical="center" wrapText="1"/>
      <protection locked="0"/>
    </xf>
    <xf numFmtId="0" fontId="12" fillId="2" borderId="0" xfId="0" applyFont="1" applyFill="1" applyAlignment="1">
      <alignment horizontal="left" vertical="center" wrapText="1"/>
    </xf>
    <xf numFmtId="0" fontId="0" fillId="2" borderId="0" xfId="0" applyFill="1" applyAlignment="1">
      <alignment wrapText="1"/>
    </xf>
    <xf numFmtId="0" fontId="11" fillId="2" borderId="0" xfId="0" applyFont="1" applyFill="1" applyAlignment="1">
      <alignment wrapText="1"/>
    </xf>
    <xf numFmtId="0" fontId="20" fillId="2" borderId="0" xfId="0" applyFont="1" applyFill="1" applyAlignment="1">
      <alignment wrapText="1"/>
    </xf>
    <xf numFmtId="0" fontId="25" fillId="2" borderId="0" xfId="0" applyFont="1" applyFill="1" applyAlignment="1">
      <alignment vertical="center"/>
    </xf>
    <xf numFmtId="0" fontId="18" fillId="2" borderId="0" xfId="0" applyFont="1" applyFill="1"/>
    <xf numFmtId="0" fontId="17" fillId="2" borderId="0" xfId="0" applyFont="1" applyFill="1" applyAlignment="1">
      <alignment wrapText="1"/>
    </xf>
    <xf numFmtId="0" fontId="17" fillId="2" borderId="0" xfId="0" applyFont="1" applyFill="1"/>
    <xf numFmtId="0" fontId="18" fillId="2" borderId="0" xfId="0" applyFont="1" applyFill="1" applyAlignment="1">
      <alignment vertical="center"/>
    </xf>
    <xf numFmtId="0" fontId="3" fillId="3" borderId="1" xfId="1" applyFill="1" applyBorder="1" applyAlignment="1" applyProtection="1">
      <alignment vertical="center" wrapText="1"/>
      <protection locked="0"/>
    </xf>
    <xf numFmtId="44" fontId="0" fillId="3" borderId="1" xfId="4" applyFont="1" applyFill="1" applyBorder="1" applyAlignment="1" applyProtection="1">
      <alignment vertical="center" wrapText="1"/>
      <protection locked="0"/>
    </xf>
    <xf numFmtId="14" fontId="0" fillId="3" borderId="1" xfId="4" applyNumberFormat="1" applyFont="1" applyFill="1" applyBorder="1" applyAlignment="1" applyProtection="1">
      <alignment vertical="center" wrapText="1"/>
      <protection locked="0"/>
    </xf>
    <xf numFmtId="0" fontId="17" fillId="7" borderId="4" xfId="0" applyFont="1" applyFill="1" applyBorder="1" applyAlignment="1">
      <alignment horizontal="left" vertical="center" wrapText="1"/>
    </xf>
    <xf numFmtId="0" fontId="19" fillId="2" borderId="0" xfId="0" applyFont="1" applyFill="1" applyAlignment="1">
      <alignment wrapText="1"/>
    </xf>
    <xf numFmtId="49" fontId="0" fillId="3" borderId="1" xfId="4" applyNumberFormat="1" applyFont="1" applyFill="1" applyBorder="1" applyAlignment="1" applyProtection="1">
      <alignment vertical="center" wrapText="1"/>
      <protection locked="0"/>
    </xf>
    <xf numFmtId="0" fontId="0" fillId="2" borderId="0" xfId="0" applyFill="1" applyAlignment="1">
      <alignment horizontal="center" wrapText="1"/>
    </xf>
    <xf numFmtId="9" fontId="17" fillId="7" borderId="4" xfId="2" applyFont="1" applyFill="1" applyBorder="1" applyAlignment="1">
      <alignment horizontal="center" vertical="center" wrapText="1"/>
    </xf>
    <xf numFmtId="165" fontId="0" fillId="0" borderId="18" xfId="0" applyNumberFormat="1" applyFill="1" applyBorder="1" applyAlignment="1">
      <alignment horizontal="center" wrapText="1"/>
    </xf>
    <xf numFmtId="0" fontId="6" fillId="6" borderId="19" xfId="0" applyFont="1" applyFill="1" applyBorder="1" applyAlignment="1">
      <alignment horizontal="center" vertical="center" wrapText="1"/>
    </xf>
    <xf numFmtId="165" fontId="0" fillId="0" borderId="20" xfId="0" applyNumberFormat="1" applyFill="1" applyBorder="1" applyAlignment="1">
      <alignment horizontal="center" wrapText="1"/>
    </xf>
    <xf numFmtId="9" fontId="17" fillId="7" borderId="19" xfId="2" applyFont="1" applyFill="1" applyBorder="1" applyAlignment="1">
      <alignment horizontal="center" vertical="center" wrapText="1"/>
    </xf>
    <xf numFmtId="0" fontId="6" fillId="6" borderId="21" xfId="0" applyFont="1" applyFill="1" applyBorder="1" applyAlignment="1">
      <alignment horizontal="center" vertical="center" wrapText="1"/>
    </xf>
    <xf numFmtId="165" fontId="0" fillId="0" borderId="22" xfId="0" applyNumberFormat="1" applyFill="1" applyBorder="1" applyAlignment="1">
      <alignment horizontal="center" wrapText="1"/>
    </xf>
    <xf numFmtId="165" fontId="0" fillId="0" borderId="23" xfId="0" applyNumberFormat="1" applyFill="1" applyBorder="1" applyAlignment="1">
      <alignment horizontal="center" wrapText="1"/>
    </xf>
    <xf numFmtId="9" fontId="17" fillId="7" borderId="21" xfId="2" applyFont="1" applyFill="1" applyBorder="1" applyAlignment="1">
      <alignment horizontal="center" vertical="center" wrapText="1"/>
    </xf>
    <xf numFmtId="0" fontId="6" fillId="6" borderId="4" xfId="0" applyFont="1" applyFill="1" applyBorder="1" applyAlignment="1">
      <alignment horizontal="center" vertical="center" wrapText="1"/>
    </xf>
    <xf numFmtId="165" fontId="6" fillId="6" borderId="24" xfId="4" applyNumberFormat="1" applyFont="1" applyFill="1" applyBorder="1" applyAlignment="1">
      <alignment horizontal="center" vertical="center" wrapText="1"/>
    </xf>
    <xf numFmtId="165" fontId="6" fillId="6" borderId="25" xfId="4" applyNumberFormat="1" applyFont="1" applyFill="1" applyBorder="1" applyAlignment="1">
      <alignment horizontal="center" vertical="center" wrapText="1"/>
    </xf>
    <xf numFmtId="0" fontId="6" fillId="6" borderId="26" xfId="0" applyFont="1" applyFill="1" applyBorder="1" applyAlignment="1">
      <alignment horizontal="center" vertical="center" wrapText="1"/>
    </xf>
    <xf numFmtId="165" fontId="0" fillId="0" borderId="27" xfId="0" applyNumberFormat="1" applyFill="1" applyBorder="1" applyAlignment="1">
      <alignment horizontal="center" wrapText="1"/>
    </xf>
    <xf numFmtId="165" fontId="0" fillId="0" borderId="28" xfId="0" applyNumberFormat="1" applyFill="1" applyBorder="1" applyAlignment="1">
      <alignment horizontal="center" wrapText="1"/>
    </xf>
    <xf numFmtId="9" fontId="17" fillId="7" borderId="26" xfId="2" applyFont="1" applyFill="1" applyBorder="1" applyAlignment="1">
      <alignment horizontal="center" vertical="center" wrapText="1"/>
    </xf>
    <xf numFmtId="0" fontId="6" fillId="6" borderId="4"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0" fillId="3" borderId="1" xfId="2" applyNumberFormat="1" applyFont="1" applyFill="1" applyBorder="1" applyAlignment="1" applyProtection="1">
      <alignment vertical="center" wrapText="1"/>
      <protection locked="0"/>
    </xf>
    <xf numFmtId="44" fontId="0" fillId="3" borderId="13" xfId="0" applyNumberFormat="1" applyFill="1" applyBorder="1" applyAlignment="1" applyProtection="1">
      <alignment horizontal="right" vertical="center" wrapText="1"/>
      <protection locked="0"/>
    </xf>
    <xf numFmtId="44" fontId="0" fillId="3" borderId="15" xfId="0" applyNumberFormat="1" applyFill="1" applyBorder="1" applyAlignment="1" applyProtection="1">
      <alignment horizontal="right" vertical="center" wrapText="1"/>
      <protection locked="0"/>
    </xf>
    <xf numFmtId="0" fontId="23" fillId="2" borderId="0" xfId="0" applyFont="1" applyFill="1"/>
    <xf numFmtId="0" fontId="34" fillId="2" borderId="0" xfId="0" applyFont="1" applyFill="1" applyAlignment="1">
      <alignment vertical="center"/>
    </xf>
    <xf numFmtId="1" fontId="0" fillId="3" borderId="1" xfId="4" applyNumberFormat="1" applyFont="1" applyFill="1" applyBorder="1" applyAlignment="1" applyProtection="1">
      <alignment vertical="center" wrapText="1"/>
      <protection locked="0"/>
    </xf>
    <xf numFmtId="165" fontId="0" fillId="3" borderId="1" xfId="4" applyNumberFormat="1" applyFont="1" applyFill="1" applyBorder="1" applyAlignment="1" applyProtection="1">
      <alignment vertical="center" wrapText="1"/>
      <protection locked="0"/>
    </xf>
    <xf numFmtId="0" fontId="0" fillId="2" borderId="0" xfId="0" applyFill="1" applyProtection="1"/>
    <xf numFmtId="0" fontId="4" fillId="2" borderId="0" xfId="0" applyFont="1" applyFill="1" applyAlignment="1" applyProtection="1">
      <alignment horizontal="left" vertical="top"/>
    </xf>
    <xf numFmtId="0" fontId="1" fillId="2" borderId="0" xfId="0" applyFont="1" applyFill="1" applyProtection="1"/>
    <xf numFmtId="0" fontId="0" fillId="2" borderId="0" xfId="0" applyFill="1" applyAlignment="1" applyProtection="1">
      <alignment vertical="center"/>
    </xf>
    <xf numFmtId="0" fontId="10" fillId="5" borderId="5" xfId="0" applyFont="1" applyFill="1" applyBorder="1" applyAlignment="1" applyProtection="1">
      <alignment vertical="center"/>
    </xf>
    <xf numFmtId="0" fontId="1" fillId="2" borderId="0" xfId="0" applyFont="1" applyFill="1" applyAlignment="1" applyProtection="1">
      <alignment wrapText="1"/>
    </xf>
    <xf numFmtId="0" fontId="0" fillId="2" borderId="0" xfId="0" applyFill="1" applyAlignment="1" applyProtection="1">
      <alignment wrapText="1"/>
    </xf>
    <xf numFmtId="0" fontId="1" fillId="2" borderId="0" xfId="0" applyFont="1" applyFill="1" applyAlignment="1" applyProtection="1">
      <alignment horizontal="left" vertical="center" wrapText="1"/>
    </xf>
    <xf numFmtId="0" fontId="1" fillId="2" borderId="0" xfId="0" applyFont="1" applyFill="1" applyAlignment="1" applyProtection="1">
      <alignment vertical="center" wrapText="1"/>
    </xf>
    <xf numFmtId="0" fontId="16" fillId="2" borderId="0" xfId="0" applyFont="1" applyFill="1" applyProtection="1"/>
    <xf numFmtId="0" fontId="15" fillId="8" borderId="0" xfId="0" applyFont="1" applyFill="1" applyAlignment="1" applyProtection="1">
      <alignment vertical="top"/>
    </xf>
    <xf numFmtId="0" fontId="0" fillId="2" borderId="0" xfId="0" applyFill="1" applyAlignment="1" applyProtection="1">
      <alignment horizontal="center" vertical="center"/>
    </xf>
    <xf numFmtId="0" fontId="1" fillId="8" borderId="0" xfId="0" applyFont="1" applyFill="1" applyAlignment="1" applyProtection="1">
      <alignment vertical="center"/>
    </xf>
    <xf numFmtId="44" fontId="0" fillId="7" borderId="4" xfId="0" applyNumberFormat="1" applyFill="1" applyBorder="1" applyAlignment="1" applyProtection="1">
      <alignment horizontal="right" vertical="center" wrapText="1"/>
    </xf>
    <xf numFmtId="3" fontId="7" fillId="2" borderId="0" xfId="0" applyNumberFormat="1" applyFont="1" applyFill="1" applyAlignment="1" applyProtection="1">
      <alignment horizontal="right" vertical="center" wrapText="1"/>
    </xf>
    <xf numFmtId="0" fontId="0" fillId="8" borderId="0" xfId="3" applyFont="1" applyFill="1" applyBorder="1" applyProtection="1">
      <alignment vertical="center" wrapText="1"/>
    </xf>
    <xf numFmtId="0" fontId="0" fillId="2" borderId="0" xfId="3" applyFont="1" applyFill="1" applyBorder="1" applyProtection="1">
      <alignment vertical="center" wrapText="1"/>
    </xf>
    <xf numFmtId="0" fontId="10" fillId="5" borderId="16" xfId="0" applyFont="1" applyFill="1" applyBorder="1" applyAlignment="1" applyProtection="1">
      <alignment vertical="center"/>
    </xf>
    <xf numFmtId="0" fontId="0" fillId="2" borderId="0" xfId="0" applyFill="1" applyAlignment="1" applyProtection="1">
      <alignment horizontal="center" wrapText="1"/>
    </xf>
    <xf numFmtId="0" fontId="12" fillId="2" borderId="0" xfId="0" applyFont="1" applyFill="1" applyAlignment="1" applyProtection="1">
      <alignment horizontal="left" vertical="center" wrapText="1"/>
      <protection locked="0"/>
    </xf>
    <xf numFmtId="0" fontId="0" fillId="2" borderId="0" xfId="0" applyFill="1" applyProtection="1">
      <protection locked="0"/>
    </xf>
    <xf numFmtId="0" fontId="1" fillId="2" borderId="0" xfId="0" applyFont="1" applyFill="1" applyAlignment="1" applyProtection="1">
      <alignment horizontal="left"/>
      <protection locked="0"/>
    </xf>
    <xf numFmtId="0" fontId="0" fillId="2" borderId="0" xfId="0" applyFill="1" applyAlignment="1" applyProtection="1">
      <alignment horizontal="left" wrapText="1"/>
      <protection locked="0"/>
    </xf>
    <xf numFmtId="0" fontId="22"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9" fillId="3" borderId="17" xfId="3" applyBorder="1" applyProtection="1">
      <alignment vertical="center" wrapText="1"/>
      <protection locked="0"/>
    </xf>
    <xf numFmtId="0" fontId="9" fillId="3" borderId="14" xfId="3" applyBorder="1" applyProtection="1">
      <alignment vertical="center" wrapText="1"/>
      <protection locked="0"/>
    </xf>
    <xf numFmtId="0" fontId="0" fillId="2" borderId="0" xfId="0" applyFill="1" applyAlignment="1" applyProtection="1">
      <alignment horizontal="center" wrapText="1"/>
      <protection locked="0"/>
    </xf>
    <xf numFmtId="0" fontId="0" fillId="2" borderId="0" xfId="0" applyFill="1" applyAlignment="1" applyProtection="1">
      <alignment wrapText="1"/>
      <protection locked="0"/>
    </xf>
    <xf numFmtId="0" fontId="0" fillId="0" borderId="5" xfId="0" applyBorder="1" applyAlignment="1" applyProtection="1">
      <alignment vertical="center" wrapText="1"/>
      <protection locked="0"/>
    </xf>
    <xf numFmtId="0" fontId="9" fillId="3" borderId="14" xfId="3" applyNumberFormat="1" applyBorder="1" applyProtection="1">
      <alignment vertical="center" wrapText="1"/>
      <protection locked="0"/>
    </xf>
    <xf numFmtId="14" fontId="9" fillId="3" borderId="14" xfId="3" applyNumberFormat="1" applyBorder="1" applyProtection="1">
      <alignment vertical="center" wrapText="1"/>
      <protection locked="0"/>
    </xf>
    <xf numFmtId="0" fontId="1" fillId="2" borderId="0" xfId="0" applyFont="1" applyFill="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wrapText="1"/>
    </xf>
    <xf numFmtId="0" fontId="0" fillId="2" borderId="0" xfId="0" applyFill="1" applyAlignment="1" applyProtection="1">
      <alignment horizontal="center"/>
      <protection locked="0"/>
    </xf>
    <xf numFmtId="0" fontId="28" fillId="2" borderId="0" xfId="0" applyFont="1" applyFill="1" applyAlignment="1" applyProtection="1">
      <alignment horizontal="left" vertical="top"/>
      <protection locked="0"/>
    </xf>
    <xf numFmtId="0" fontId="23" fillId="0" borderId="5" xfId="0" applyFont="1" applyBorder="1" applyAlignment="1" applyProtection="1">
      <alignment vertical="center" wrapText="1"/>
      <protection locked="0"/>
    </xf>
    <xf numFmtId="0" fontId="0" fillId="4" borderId="5" xfId="0" applyFill="1" applyBorder="1" applyAlignment="1" applyProtection="1">
      <alignment vertical="center" wrapText="1"/>
      <protection locked="0"/>
    </xf>
    <xf numFmtId="0" fontId="0" fillId="2" borderId="0" xfId="0" applyFill="1" applyAlignment="1" applyProtection="1">
      <alignment horizontal="center"/>
    </xf>
    <xf numFmtId="0" fontId="10" fillId="5" borderId="3" xfId="0" applyFont="1" applyFill="1" applyBorder="1" applyAlignment="1" applyProtection="1">
      <alignment horizontal="center" vertical="center"/>
    </xf>
    <xf numFmtId="0" fontId="31" fillId="2" borderId="0" xfId="0" applyFont="1" applyFill="1" applyProtection="1"/>
    <xf numFmtId="0" fontId="0" fillId="2" borderId="0" xfId="0" applyFill="1" applyAlignment="1" applyProtection="1">
      <alignment vertical="center"/>
      <protection locked="0"/>
    </xf>
    <xf numFmtId="0" fontId="0" fillId="0" borderId="5"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3" borderId="1" xfId="3" applyFont="1" applyProtection="1">
      <alignment vertical="center" wrapText="1"/>
      <protection locked="0"/>
    </xf>
    <xf numFmtId="0" fontId="4" fillId="2" borderId="0" xfId="0" applyFont="1" applyFill="1" applyAlignment="1" applyProtection="1">
      <alignment vertical="center"/>
    </xf>
    <xf numFmtId="0" fontId="0" fillId="2" borderId="6" xfId="0" applyFill="1" applyBorder="1" applyProtection="1"/>
    <xf numFmtId="0" fontId="9" fillId="3" borderId="1" xfId="3" applyProtection="1">
      <alignment vertical="center" wrapText="1"/>
      <protection locked="0"/>
    </xf>
    <xf numFmtId="0" fontId="0" fillId="0" borderId="5" xfId="0" applyFill="1" applyBorder="1" applyAlignment="1" applyProtection="1">
      <alignment vertical="center" wrapText="1"/>
      <protection locked="0"/>
    </xf>
    <xf numFmtId="0" fontId="15" fillId="2" borderId="0" xfId="0" applyFont="1" applyFill="1" applyAlignment="1" applyProtection="1">
      <alignment horizontal="left" vertical="top"/>
      <protection locked="0"/>
    </xf>
    <xf numFmtId="0" fontId="15" fillId="8" borderId="0" xfId="0" applyFont="1" applyFill="1" applyAlignment="1" applyProtection="1">
      <alignment vertical="top"/>
      <protection locked="0"/>
    </xf>
    <xf numFmtId="0" fontId="0" fillId="2" borderId="0" xfId="0" applyFill="1" applyAlignment="1" applyProtection="1">
      <alignment horizontal="center" vertical="center"/>
      <protection locked="0"/>
    </xf>
    <xf numFmtId="0" fontId="17" fillId="0" borderId="5" xfId="0" applyFont="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31" fillId="0" borderId="5" xfId="0" applyFont="1" applyFill="1" applyBorder="1" applyAlignment="1" applyProtection="1">
      <alignment horizontal="left" vertical="center" wrapText="1"/>
      <protection locked="0"/>
    </xf>
    <xf numFmtId="0" fontId="1" fillId="2" borderId="0" xfId="0" applyFont="1" applyFill="1" applyAlignment="1" applyProtection="1">
      <alignment horizontal="center" vertical="center" wrapText="1"/>
      <protection locked="0"/>
    </xf>
    <xf numFmtId="0" fontId="17" fillId="4" borderId="5" xfId="0" applyFont="1" applyFill="1" applyBorder="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23" fillId="0" borderId="5" xfId="0" applyFont="1" applyFill="1" applyBorder="1" applyAlignment="1" applyProtection="1">
      <alignment horizontal="left" vertical="center" wrapText="1"/>
      <protection locked="0"/>
    </xf>
    <xf numFmtId="0" fontId="15" fillId="8" borderId="0" xfId="0" applyFont="1" applyFill="1" applyAlignment="1" applyProtection="1">
      <alignment vertical="center"/>
      <protection locked="0"/>
    </xf>
    <xf numFmtId="0" fontId="1" fillId="8" borderId="0" xfId="0" applyFont="1" applyFill="1" applyAlignment="1" applyProtection="1">
      <alignment vertical="center"/>
      <protection locked="0"/>
    </xf>
    <xf numFmtId="0" fontId="0" fillId="2" borderId="0" xfId="0" applyFont="1" applyFill="1" applyAlignment="1" applyProtection="1">
      <alignment horizontal="left" vertical="center"/>
      <protection locked="0"/>
    </xf>
    <xf numFmtId="0" fontId="6" fillId="6" borderId="8" xfId="0" applyFont="1" applyFill="1" applyBorder="1" applyAlignment="1" applyProtection="1">
      <alignment horizontal="left" vertical="center" wrapText="1"/>
      <protection locked="0"/>
    </xf>
    <xf numFmtId="0" fontId="6" fillId="6" borderId="9" xfId="0" applyFont="1" applyFill="1" applyBorder="1" applyAlignment="1" applyProtection="1">
      <alignment vertical="center" wrapText="1"/>
      <protection locked="0"/>
    </xf>
    <xf numFmtId="0" fontId="0" fillId="0" borderId="10" xfId="0" applyBorder="1" applyAlignment="1" applyProtection="1">
      <alignment horizontal="left" vertical="center" wrapText="1" indent="2"/>
      <protection locked="0"/>
    </xf>
    <xf numFmtId="0" fontId="0" fillId="0" borderId="11" xfId="0" applyBorder="1" applyAlignment="1" applyProtection="1">
      <alignment horizontal="left" vertical="center" wrapText="1" indent="2"/>
      <protection locked="0"/>
    </xf>
    <xf numFmtId="0" fontId="0" fillId="4" borderId="12" xfId="0" applyFill="1" applyBorder="1" applyAlignment="1" applyProtection="1">
      <alignment horizontal="left" vertical="center" wrapText="1" indent="2"/>
      <protection locked="0"/>
    </xf>
    <xf numFmtId="0" fontId="17" fillId="7" borderId="4"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indent="2"/>
      <protection locked="0"/>
    </xf>
    <xf numFmtId="3" fontId="7" fillId="2" borderId="0" xfId="0" applyNumberFormat="1" applyFont="1" applyFill="1" applyAlignment="1" applyProtection="1">
      <alignment horizontal="right" vertical="center" wrapText="1"/>
      <protection locked="0"/>
    </xf>
    <xf numFmtId="0" fontId="15" fillId="8" borderId="0" xfId="0" applyFont="1" applyFill="1" applyAlignment="1" applyProtection="1">
      <alignment horizontal="left" vertical="center"/>
      <protection locked="0"/>
    </xf>
    <xf numFmtId="0" fontId="0" fillId="8" borderId="0" xfId="3" applyFont="1" applyFill="1" applyBorder="1" applyProtection="1">
      <alignment vertical="center" wrapText="1"/>
      <protection locked="0"/>
    </xf>
    <xf numFmtId="0" fontId="31" fillId="2" borderId="0" xfId="0" applyFont="1" applyFill="1" applyAlignment="1" applyProtection="1">
      <alignment horizontal="left" vertical="center"/>
      <protection locked="0"/>
    </xf>
    <xf numFmtId="0" fontId="0" fillId="2" borderId="0" xfId="3" applyFont="1" applyFill="1" applyBorder="1" applyProtection="1">
      <alignment vertical="center" wrapText="1"/>
      <protection locked="0"/>
    </xf>
    <xf numFmtId="0" fontId="29" fillId="2" borderId="0" xfId="0" applyFont="1" applyFill="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5" fillId="2" borderId="0" xfId="0" applyFont="1" applyFill="1" applyAlignment="1" applyProtection="1">
      <alignment vertical="center"/>
      <protection locked="0"/>
    </xf>
    <xf numFmtId="0" fontId="1" fillId="2" borderId="0" xfId="0" applyFont="1" applyFill="1" applyAlignment="1" applyProtection="1">
      <alignment vertical="center"/>
    </xf>
    <xf numFmtId="0" fontId="0" fillId="8" borderId="0" xfId="0" applyFill="1" applyAlignment="1" applyProtection="1">
      <alignment vertical="center"/>
    </xf>
    <xf numFmtId="0" fontId="1" fillId="2" borderId="2" xfId="0" applyFont="1" applyFill="1" applyBorder="1" applyAlignment="1" applyProtection="1">
      <alignment vertical="top" wrapText="1"/>
      <protection locked="0"/>
    </xf>
    <xf numFmtId="0" fontId="1" fillId="2" borderId="0" xfId="0" applyFont="1" applyFill="1" applyAlignment="1" applyProtection="1">
      <alignment horizontal="left" vertical="center" wrapText="1"/>
      <protection locked="0"/>
    </xf>
    <xf numFmtId="0" fontId="1" fillId="2" borderId="0" xfId="0" applyFont="1" applyFill="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27" fillId="2" borderId="0" xfId="0" applyFont="1" applyFill="1" applyAlignment="1" applyProtection="1">
      <alignment horizontal="left" vertical="top"/>
      <protection locked="0"/>
    </xf>
    <xf numFmtId="0" fontId="12" fillId="2" borderId="0" xfId="0" applyFont="1" applyFill="1" applyAlignment="1" applyProtection="1">
      <alignment horizontal="left" vertical="top"/>
      <protection locked="0"/>
    </xf>
    <xf numFmtId="0" fontId="14"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0" fontId="0" fillId="2" borderId="0" xfId="0" applyFill="1" applyAlignment="1" applyProtection="1">
      <alignment horizontal="center" wrapText="1"/>
    </xf>
    <xf numFmtId="0" fontId="0" fillId="2" borderId="0" xfId="0" applyFill="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0" fillId="2" borderId="0" xfId="0" applyFill="1" applyAlignment="1" applyProtection="1">
      <alignment horizontal="left" wrapText="1"/>
      <protection locked="0"/>
    </xf>
    <xf numFmtId="0" fontId="1" fillId="2" borderId="0" xfId="0" applyFont="1" applyFill="1" applyAlignment="1" applyProtection="1">
      <alignment horizontal="left" wrapText="1"/>
      <protection locked="0"/>
    </xf>
  </cellXfs>
  <cellStyles count="5">
    <cellStyle name="Currency" xfId="4" builtinId="4"/>
    <cellStyle name="Hyperlink" xfId="1" builtinId="8"/>
    <cellStyle name="INPUT_Style" xfId="3" xr:uid="{00000000-0005-0000-0000-000001000000}"/>
    <cellStyle name="Normal" xfId="0" builtinId="0"/>
    <cellStyle name="Percent" xfId="2" builtinId="5"/>
  </cellStyles>
  <dxfs count="26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115F09"/>
      <color rgb="FF183B66"/>
      <color rgb="FFFFFFCC"/>
      <color rgb="FF2962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1</xdr:row>
      <xdr:rowOff>31749</xdr:rowOff>
    </xdr:from>
    <xdr:to>
      <xdr:col>1</xdr:col>
      <xdr:colOff>2058988</xdr:colOff>
      <xdr:row>5</xdr:row>
      <xdr:rowOff>39687</xdr:rowOff>
    </xdr:to>
    <xdr:pic>
      <xdr:nvPicPr>
        <xdr:cNvPr id="3" name="Picture 2" descr="SupportedBY_MoL_White">
          <a:extLst>
            <a:ext uri="{FF2B5EF4-FFF2-40B4-BE49-F238E27FC236}">
              <a16:creationId xmlns:a16="http://schemas.microsoft.com/office/drawing/2014/main" id="{339F214D-66D5-D455-D078-69B8231CA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6" y="214312"/>
          <a:ext cx="2051050" cy="1000125"/>
        </a:xfrm>
        <a:prstGeom prst="rect">
          <a:avLst/>
        </a:prstGeom>
        <a:noFill/>
        <a:ln>
          <a:noFill/>
        </a:ln>
      </xdr:spPr>
    </xdr:pic>
    <xdr:clientData/>
  </xdr:twoCellAnchor>
  <xdr:twoCellAnchor editAs="oneCell">
    <xdr:from>
      <xdr:col>1</xdr:col>
      <xdr:colOff>7938</xdr:colOff>
      <xdr:row>1</xdr:row>
      <xdr:rowOff>31749</xdr:rowOff>
    </xdr:from>
    <xdr:to>
      <xdr:col>1</xdr:col>
      <xdr:colOff>2058988</xdr:colOff>
      <xdr:row>5</xdr:row>
      <xdr:rowOff>39687</xdr:rowOff>
    </xdr:to>
    <xdr:pic>
      <xdr:nvPicPr>
        <xdr:cNvPr id="2" name="Picture 1" descr="SupportedBY_MoL_White">
          <a:extLst>
            <a:ext uri="{FF2B5EF4-FFF2-40B4-BE49-F238E27FC236}">
              <a16:creationId xmlns:a16="http://schemas.microsoft.com/office/drawing/2014/main" id="{F5CEA4E4-9E48-49AA-B14F-7CB8BB81A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838" y="214629"/>
          <a:ext cx="2051050" cy="99091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Notice">
    <tabColor rgb="FF115F09"/>
  </sheetPr>
  <dimension ref="B1:D30"/>
  <sheetViews>
    <sheetView tabSelected="1" zoomScale="90" zoomScaleNormal="90" workbookViewId="0">
      <selection activeCell="J16" sqref="J16"/>
    </sheetView>
  </sheetViews>
  <sheetFormatPr defaultColWidth="8.88671875" defaultRowHeight="14.4" x14ac:dyDescent="0.3"/>
  <cols>
    <col min="1" max="1" width="5" style="2" customWidth="1"/>
    <col min="2" max="2" width="155.44140625" style="2" customWidth="1"/>
    <col min="3" max="3" width="8.88671875" style="2"/>
    <col min="4" max="4" width="47.5546875" style="2" customWidth="1"/>
    <col min="5" max="16384" width="8.88671875" style="2"/>
  </cols>
  <sheetData>
    <row r="1" spans="2:4" x14ac:dyDescent="0.3">
      <c r="D1" s="3"/>
    </row>
    <row r="2" spans="2:4" x14ac:dyDescent="0.3">
      <c r="D2" s="3"/>
    </row>
    <row r="3" spans="2:4" ht="21" x14ac:dyDescent="0.3">
      <c r="B3" s="1"/>
      <c r="D3" s="3"/>
    </row>
    <row r="4" spans="2:4" ht="21" x14ac:dyDescent="0.3">
      <c r="B4" s="1"/>
      <c r="D4" s="3"/>
    </row>
    <row r="5" spans="2:4" ht="21" x14ac:dyDescent="0.3">
      <c r="B5" s="1"/>
      <c r="D5" s="3"/>
    </row>
    <row r="6" spans="2:4" ht="21" x14ac:dyDescent="0.3">
      <c r="B6" s="1"/>
      <c r="D6" s="3"/>
    </row>
    <row r="7" spans="2:4" x14ac:dyDescent="0.3">
      <c r="D7" s="3"/>
    </row>
    <row r="8" spans="2:4" x14ac:dyDescent="0.3">
      <c r="D8" s="3"/>
    </row>
    <row r="9" spans="2:4" ht="21" x14ac:dyDescent="0.3">
      <c r="B9" s="51" t="s">
        <v>196</v>
      </c>
      <c r="D9" s="3"/>
    </row>
    <row r="10" spans="2:4" x14ac:dyDescent="0.3">
      <c r="B10" s="19" t="s">
        <v>211</v>
      </c>
      <c r="D10" s="3"/>
    </row>
    <row r="11" spans="2:4" x14ac:dyDescent="0.3">
      <c r="B11" s="16" t="s">
        <v>212</v>
      </c>
      <c r="D11" s="3"/>
    </row>
    <row r="12" spans="2:4" x14ac:dyDescent="0.3">
      <c r="B12" s="20"/>
      <c r="D12" s="3"/>
    </row>
    <row r="13" spans="2:4" x14ac:dyDescent="0.3">
      <c r="B13" s="20" t="s">
        <v>123</v>
      </c>
      <c r="D13" s="3"/>
    </row>
    <row r="14" spans="2:4" x14ac:dyDescent="0.3">
      <c r="B14" s="25" t="s">
        <v>194</v>
      </c>
    </row>
    <row r="15" spans="2:4" x14ac:dyDescent="0.3">
      <c r="B15" s="17" t="s">
        <v>200</v>
      </c>
    </row>
    <row r="16" spans="2:4" x14ac:dyDescent="0.3">
      <c r="B16" s="17" t="s">
        <v>206</v>
      </c>
    </row>
    <row r="17" spans="2:2" x14ac:dyDescent="0.3">
      <c r="B17" s="17" t="s">
        <v>207</v>
      </c>
    </row>
    <row r="18" spans="2:2" x14ac:dyDescent="0.3">
      <c r="B18" s="17" t="s">
        <v>208</v>
      </c>
    </row>
    <row r="19" spans="2:2" x14ac:dyDescent="0.3">
      <c r="B19" s="19"/>
    </row>
    <row r="20" spans="2:2" x14ac:dyDescent="0.3">
      <c r="B20" s="20" t="s">
        <v>0</v>
      </c>
    </row>
    <row r="21" spans="2:2" x14ac:dyDescent="0.3">
      <c r="B21" s="18" t="s">
        <v>124</v>
      </c>
    </row>
    <row r="22" spans="2:2" ht="28.8" x14ac:dyDescent="0.3">
      <c r="B22" s="13" t="s">
        <v>125</v>
      </c>
    </row>
    <row r="23" spans="2:2" x14ac:dyDescent="0.3">
      <c r="B23" s="13"/>
    </row>
    <row r="24" spans="2:2" x14ac:dyDescent="0.3">
      <c r="B24" s="2" t="s">
        <v>1</v>
      </c>
    </row>
    <row r="25" spans="2:2" x14ac:dyDescent="0.3">
      <c r="B25" s="13"/>
    </row>
    <row r="26" spans="2:2" ht="12" customHeight="1" x14ac:dyDescent="0.3">
      <c r="B26" s="50" t="s">
        <v>195</v>
      </c>
    </row>
    <row r="28" spans="2:2" ht="43.2" x14ac:dyDescent="0.3">
      <c r="B28" s="15" t="s">
        <v>126</v>
      </c>
    </row>
    <row r="29" spans="2:2" x14ac:dyDescent="0.3">
      <c r="B29" s="14"/>
    </row>
    <row r="30" spans="2:2" ht="28.8" x14ac:dyDescent="0.3">
      <c r="B30" s="14" t="s">
        <v>2</v>
      </c>
    </row>
  </sheetData>
  <pageMargins left="0.7" right="0.7" top="0.75" bottom="0.75" header="0.3" footer="0.3"/>
  <pageSetup paperSize="9" orientation="portrait" r:id="rId1"/>
  <headerFooter>
    <oddHeader>&amp;C&amp;"Verdana"&amp;7&amp;K000000Turner &amp; Townsend Confidential&amp;1#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7625-2CDD-4F44-B9CD-C18DAE1C929E}">
  <sheetPr>
    <tabColor theme="4" tint="0.39997558519241921"/>
  </sheetPr>
  <dimension ref="A1:J95"/>
  <sheetViews>
    <sheetView zoomScale="90" zoomScaleNormal="90" workbookViewId="0">
      <pane ySplit="2" topLeftCell="A3" activePane="bottomLeft" state="frozen"/>
      <selection pane="bottomLeft" activeCell="L5" sqref="L5"/>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6</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pfCsaNDBi+zyk/M6h0sTa8xmfp8hxP/PgmZOgRGK7xplrCQ88VZYJMAqKbVOdqejZ9AwOwb6AHJNoid9Wtmdqw==" saltValue="ateGzCDtsGBSZTpxP8bgPw=="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136" priority="24">
      <formula>#REF!=1</formula>
    </cfRule>
  </conditionalFormatting>
  <conditionalFormatting sqref="D5:D15">
    <cfRule type="expression" dxfId="135" priority="21">
      <formula>H5=1</formula>
    </cfRule>
  </conditionalFormatting>
  <conditionalFormatting sqref="E19 E9:E15">
    <cfRule type="containsText" dxfId="134" priority="22" operator="containsText" text="Over 150 words">
      <formula>NOT(ISERROR(SEARCH("Over 150 words",E9)))</formula>
    </cfRule>
  </conditionalFormatting>
  <conditionalFormatting sqref="G16 G5:G8 E28 E41 E9:E15 E38:E39 E58:E59 E26 E24 G18:G19 G63:G93 E22">
    <cfRule type="expression" dxfId="133" priority="23">
      <formula>G5=1</formula>
    </cfRule>
  </conditionalFormatting>
  <conditionalFormatting sqref="E27">
    <cfRule type="containsText" dxfId="132" priority="20" operator="containsText" text="Over 150 words">
      <formula>NOT(ISERROR(SEARCH("Over 150 words",E27)))</formula>
    </cfRule>
  </conditionalFormatting>
  <conditionalFormatting sqref="E32">
    <cfRule type="containsText" dxfId="131" priority="19" operator="containsText" text="Over 150 words">
      <formula>NOT(ISERROR(SEARCH("Over 150 words",E32)))</formula>
    </cfRule>
  </conditionalFormatting>
  <conditionalFormatting sqref="E34">
    <cfRule type="containsText" dxfId="130" priority="18" operator="containsText" text="Over 150 words">
      <formula>NOT(ISERROR(SEARCH("Over 150 words",E34)))</formula>
    </cfRule>
  </conditionalFormatting>
  <conditionalFormatting sqref="E56">
    <cfRule type="containsText" dxfId="129" priority="17" operator="containsText" text="Over 150 words">
      <formula>NOT(ISERROR(SEARCH("Over 150 words",E56)))</formula>
    </cfRule>
  </conditionalFormatting>
  <conditionalFormatting sqref="E57">
    <cfRule type="containsText" dxfId="128" priority="16" operator="containsText" text="Over 150 words">
      <formula>NOT(ISERROR(SEARCH("Over 150 words",E57)))</formula>
    </cfRule>
  </conditionalFormatting>
  <conditionalFormatting sqref="E25">
    <cfRule type="containsText" dxfId="127" priority="15" operator="containsText" text="Over 150 words">
      <formula>NOT(ISERROR(SEARCH("Over 150 words",E25)))</formula>
    </cfRule>
  </conditionalFormatting>
  <conditionalFormatting sqref="E23">
    <cfRule type="containsText" dxfId="126" priority="14" operator="containsText" text="Over 150 words">
      <formula>NOT(ISERROR(SEARCH("Over 150 words",E23)))</formula>
    </cfRule>
  </conditionalFormatting>
  <conditionalFormatting sqref="E62">
    <cfRule type="containsText" dxfId="125" priority="13" operator="containsText" text="Over 150 words">
      <formula>NOT(ISERROR(SEARCH("Over 150 words",E62)))</formula>
    </cfRule>
  </conditionalFormatting>
  <conditionalFormatting sqref="E63">
    <cfRule type="containsText" dxfId="124" priority="12" operator="containsText" text="Over 150 words">
      <formula>NOT(ISERROR(SEARCH("Over 150 words",E63)))</formula>
    </cfRule>
  </conditionalFormatting>
  <conditionalFormatting sqref="E64">
    <cfRule type="containsText" dxfId="123" priority="11" operator="containsText" text="Over 150 words">
      <formula>NOT(ISERROR(SEARCH("Over 150 words",E64)))</formula>
    </cfRule>
  </conditionalFormatting>
  <conditionalFormatting sqref="E20">
    <cfRule type="expression" dxfId="122" priority="25">
      <formula>G21=1</formula>
    </cfRule>
  </conditionalFormatting>
  <conditionalFormatting sqref="E21">
    <cfRule type="expression" dxfId="121" priority="26">
      <formula>#REF!=1</formula>
    </cfRule>
  </conditionalFormatting>
  <conditionalFormatting sqref="D19:D28">
    <cfRule type="expression" dxfId="120" priority="10">
      <formula>H19=1</formula>
    </cfRule>
  </conditionalFormatting>
  <conditionalFormatting sqref="D32:D34">
    <cfRule type="expression" dxfId="119" priority="9">
      <formula>H32=1</formula>
    </cfRule>
  </conditionalFormatting>
  <conditionalFormatting sqref="D38:D39">
    <cfRule type="expression" dxfId="118" priority="8">
      <formula>H38=1</formula>
    </cfRule>
  </conditionalFormatting>
  <conditionalFormatting sqref="D54">
    <cfRule type="expression" dxfId="117" priority="7">
      <formula>H54=1</formula>
    </cfRule>
  </conditionalFormatting>
  <conditionalFormatting sqref="D56:D59">
    <cfRule type="expression" dxfId="116" priority="6">
      <formula>H56=1</formula>
    </cfRule>
  </conditionalFormatting>
  <conditionalFormatting sqref="D62:D67">
    <cfRule type="expression" dxfId="115" priority="5">
      <formula>H62=1</formula>
    </cfRule>
  </conditionalFormatting>
  <conditionalFormatting sqref="D72:D78">
    <cfRule type="expression" dxfId="114" priority="4">
      <formula>H72=1</formula>
    </cfRule>
  </conditionalFormatting>
  <conditionalFormatting sqref="D81:D86">
    <cfRule type="expression" dxfId="113" priority="3">
      <formula>H81=1</formula>
    </cfRule>
  </conditionalFormatting>
  <conditionalFormatting sqref="D89:D93">
    <cfRule type="expression" dxfId="112" priority="2">
      <formula>H89=1</formula>
    </cfRule>
  </conditionalFormatting>
  <conditionalFormatting sqref="C41">
    <cfRule type="expression" dxfId="111" priority="1">
      <formula>E41=1</formula>
    </cfRule>
  </conditionalFormatting>
  <dataValidations count="5">
    <dataValidation type="decimal" operator="greaterThanOrEqual" allowBlank="1" showInputMessage="1" showErrorMessage="1" sqref="C43:C53" xr:uid="{1AD12FD1-622E-436B-A8CA-739D83F17222}">
      <formula1>0</formula1>
    </dataValidation>
    <dataValidation type="list" allowBlank="1" showInputMessage="1" showErrorMessage="1" sqref="C20:C22" xr:uid="{652D242F-0D8B-43DC-A59E-1DA9D02913CE}">
      <formula1>tech_type</formula1>
    </dataValidation>
    <dataValidation type="list" allowBlank="1" showInputMessage="1" showErrorMessage="1" sqref="C14" xr:uid="{1CA47CE0-FD32-4E18-BA9A-B6D98FA0E9DB}">
      <formula1>YesNo</formula1>
    </dataValidation>
    <dataValidation type="list" allowBlank="1" showInputMessage="1" showErrorMessage="1" sqref="C10" xr:uid="{A5B71DC1-EF01-446B-BD4E-B84A7D4FC8E1}">
      <formula1>phase</formula1>
    </dataValidation>
    <dataValidation type="list" allowBlank="1" showInputMessage="1" showErrorMessage="1" sqref="C9" xr:uid="{21AAB475-7F57-415A-8913-86B55C69B045}">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690F0FF-7345-45B1-86D2-A754AB327D6D}">
          <x14:formula1>
            <xm:f>Lists!$B$77:$B$80</xm:f>
          </x14:formula1>
          <xm:sqref>C81</xm:sqref>
        </x14:dataValidation>
        <x14:dataValidation type="list" allowBlank="1" showInputMessage="1" showErrorMessage="1" xr:uid="{24F5408E-52B5-46A6-B7A0-424B41C77FEB}">
          <x14:formula1>
            <xm:f>Lists!$B$34:$B$35</xm:f>
          </x14:formula1>
          <xm:sqref>C24 C26 C33 C58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50A7-B98F-4BCD-A252-A529AB2F0CC7}">
  <sheetPr>
    <tabColor theme="4" tint="0.39997558519241921"/>
  </sheetPr>
  <dimension ref="A1:J95"/>
  <sheetViews>
    <sheetView zoomScale="90" zoomScaleNormal="90" workbookViewId="0">
      <pane ySplit="2" topLeftCell="A3" activePane="bottomLeft" state="frozen"/>
      <selection pane="bottomLeft" activeCell="J5" sqref="J5"/>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7</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cxjtRp/21BXEvBGxe6Gmbcr7otHX/sxvVpIYO604znlHznrRL3dofxww9wVw3lK6wn9FdjGctGovpy7LhsYtA==" saltValue="2wM1QOBrYUfINNzZlgBokA=="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110" priority="24">
      <formula>#REF!=1</formula>
    </cfRule>
  </conditionalFormatting>
  <conditionalFormatting sqref="D5:D15">
    <cfRule type="expression" dxfId="109" priority="21">
      <formula>H5=1</formula>
    </cfRule>
  </conditionalFormatting>
  <conditionalFormatting sqref="E19 E9:E15">
    <cfRule type="containsText" dxfId="108" priority="22" operator="containsText" text="Over 150 words">
      <formula>NOT(ISERROR(SEARCH("Over 150 words",E9)))</formula>
    </cfRule>
  </conditionalFormatting>
  <conditionalFormatting sqref="G16 G5:G8 E28 E41 E9:E15 E38:E39 E58:E59 E26 E24 G18:G19 G63:G93 E22">
    <cfRule type="expression" dxfId="107" priority="23">
      <formula>G5=1</formula>
    </cfRule>
  </conditionalFormatting>
  <conditionalFormatting sqref="E27">
    <cfRule type="containsText" dxfId="106" priority="20" operator="containsText" text="Over 150 words">
      <formula>NOT(ISERROR(SEARCH("Over 150 words",E27)))</formula>
    </cfRule>
  </conditionalFormatting>
  <conditionalFormatting sqref="E32">
    <cfRule type="containsText" dxfId="105" priority="19" operator="containsText" text="Over 150 words">
      <formula>NOT(ISERROR(SEARCH("Over 150 words",E32)))</formula>
    </cfRule>
  </conditionalFormatting>
  <conditionalFormatting sqref="E34">
    <cfRule type="containsText" dxfId="104" priority="18" operator="containsText" text="Over 150 words">
      <formula>NOT(ISERROR(SEARCH("Over 150 words",E34)))</formula>
    </cfRule>
  </conditionalFormatting>
  <conditionalFormatting sqref="E56">
    <cfRule type="containsText" dxfId="103" priority="17" operator="containsText" text="Over 150 words">
      <formula>NOT(ISERROR(SEARCH("Over 150 words",E56)))</formula>
    </cfRule>
  </conditionalFormatting>
  <conditionalFormatting sqref="E57">
    <cfRule type="containsText" dxfId="102" priority="16" operator="containsText" text="Over 150 words">
      <formula>NOT(ISERROR(SEARCH("Over 150 words",E57)))</formula>
    </cfRule>
  </conditionalFormatting>
  <conditionalFormatting sqref="E25">
    <cfRule type="containsText" dxfId="101" priority="15" operator="containsText" text="Over 150 words">
      <formula>NOT(ISERROR(SEARCH("Over 150 words",E25)))</formula>
    </cfRule>
  </conditionalFormatting>
  <conditionalFormatting sqref="E23">
    <cfRule type="containsText" dxfId="100" priority="14" operator="containsText" text="Over 150 words">
      <formula>NOT(ISERROR(SEARCH("Over 150 words",E23)))</formula>
    </cfRule>
  </conditionalFormatting>
  <conditionalFormatting sqref="E62">
    <cfRule type="containsText" dxfId="99" priority="13" operator="containsText" text="Over 150 words">
      <formula>NOT(ISERROR(SEARCH("Over 150 words",E62)))</formula>
    </cfRule>
  </conditionalFormatting>
  <conditionalFormatting sqref="E63">
    <cfRule type="containsText" dxfId="98" priority="12" operator="containsText" text="Over 150 words">
      <formula>NOT(ISERROR(SEARCH("Over 150 words",E63)))</formula>
    </cfRule>
  </conditionalFormatting>
  <conditionalFormatting sqref="E64">
    <cfRule type="containsText" dxfId="97" priority="11" operator="containsText" text="Over 150 words">
      <formula>NOT(ISERROR(SEARCH("Over 150 words",E64)))</formula>
    </cfRule>
  </conditionalFormatting>
  <conditionalFormatting sqref="E20">
    <cfRule type="expression" dxfId="96" priority="25">
      <formula>G21=1</formula>
    </cfRule>
  </conditionalFormatting>
  <conditionalFormatting sqref="E21">
    <cfRule type="expression" dxfId="95" priority="26">
      <formula>#REF!=1</formula>
    </cfRule>
  </conditionalFormatting>
  <conditionalFormatting sqref="D19:D28">
    <cfRule type="expression" dxfId="94" priority="10">
      <formula>H19=1</formula>
    </cfRule>
  </conditionalFormatting>
  <conditionalFormatting sqref="D32:D34">
    <cfRule type="expression" dxfId="93" priority="9">
      <formula>H32=1</formula>
    </cfRule>
  </conditionalFormatting>
  <conditionalFormatting sqref="D38:D39">
    <cfRule type="expression" dxfId="92" priority="8">
      <formula>H38=1</formula>
    </cfRule>
  </conditionalFormatting>
  <conditionalFormatting sqref="D54">
    <cfRule type="expression" dxfId="91" priority="7">
      <formula>H54=1</formula>
    </cfRule>
  </conditionalFormatting>
  <conditionalFormatting sqref="D56:D59">
    <cfRule type="expression" dxfId="90" priority="6">
      <formula>H56=1</formula>
    </cfRule>
  </conditionalFormatting>
  <conditionalFormatting sqref="D62:D67">
    <cfRule type="expression" dxfId="89" priority="5">
      <formula>H62=1</formula>
    </cfRule>
  </conditionalFormatting>
  <conditionalFormatting sqref="D72:D78">
    <cfRule type="expression" dxfId="88" priority="4">
      <formula>H72=1</formula>
    </cfRule>
  </conditionalFormatting>
  <conditionalFormatting sqref="D81:D86">
    <cfRule type="expression" dxfId="87" priority="3">
      <formula>H81=1</formula>
    </cfRule>
  </conditionalFormatting>
  <conditionalFormatting sqref="D89:D93">
    <cfRule type="expression" dxfId="86" priority="2">
      <formula>H89=1</formula>
    </cfRule>
  </conditionalFormatting>
  <conditionalFormatting sqref="C41">
    <cfRule type="expression" dxfId="85" priority="1">
      <formula>E41=1</formula>
    </cfRule>
  </conditionalFormatting>
  <dataValidations count="5">
    <dataValidation type="list" allowBlank="1" showInputMessage="1" showErrorMessage="1" sqref="C9" xr:uid="{B723FDF6-8FE7-4FF8-9170-A25EC4F16F8E}">
      <formula1>establishment_type</formula1>
    </dataValidation>
    <dataValidation type="list" allowBlank="1" showInputMessage="1" showErrorMessage="1" sqref="C10" xr:uid="{74F29FFD-FFE3-4285-82CD-868792A981CA}">
      <formula1>phase</formula1>
    </dataValidation>
    <dataValidation type="list" allowBlank="1" showInputMessage="1" showErrorMessage="1" sqref="C14" xr:uid="{2976607A-8F2B-415B-81E6-7BD84CEB44D6}">
      <formula1>YesNo</formula1>
    </dataValidation>
    <dataValidation type="list" allowBlank="1" showInputMessage="1" showErrorMessage="1" sqref="C20:C22" xr:uid="{7E60E8F9-3D47-445F-A7B6-F19D6093E916}">
      <formula1>tech_type</formula1>
    </dataValidation>
    <dataValidation type="decimal" operator="greaterThanOrEqual" allowBlank="1" showInputMessage="1" showErrorMessage="1" sqref="C43:C53" xr:uid="{73B6DD21-8DFA-4258-AAFF-4A68A7E32A05}">
      <formula1>0</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F2BDBAD-9A9B-480C-ACD1-FE6198B74C2E}">
          <x14:formula1>
            <xm:f>Lists!$B$77:$B$80</xm:f>
          </x14:formula1>
          <xm:sqref>C81</xm:sqref>
        </x14:dataValidation>
        <x14:dataValidation type="list" allowBlank="1" showInputMessage="1" showErrorMessage="1" xr:uid="{2596CFB0-0ADF-4701-A554-699A8217988C}">
          <x14:formula1>
            <xm:f>Lists!$B$34:$B$35</xm:f>
          </x14:formula1>
          <xm:sqref>C24 C26 C33 C58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BD44-CD59-443B-98C8-F651977D9242}">
  <sheetPr>
    <tabColor theme="4" tint="0.39997558519241921"/>
  </sheetPr>
  <dimension ref="A1:J95"/>
  <sheetViews>
    <sheetView zoomScale="90" zoomScaleNormal="90" workbookViewId="0">
      <pane ySplit="2" topLeftCell="A3" activePane="bottomLeft" state="frozen"/>
      <selection pane="bottomLeft" activeCell="J1" sqref="J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8</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36kZtc8D/vPbdgRGgVeqr77uwBGyVTDwZOdsbHxx7zYlC2fEC0yJgHNsLeXOPJyrTXMG8oq4MK0E/BHxoLJ4DQ==" saltValue="bjZT1sYN9YhpITQ7yd/ELg=="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84" priority="24">
      <formula>#REF!=1</formula>
    </cfRule>
  </conditionalFormatting>
  <conditionalFormatting sqref="D5:D15">
    <cfRule type="expression" dxfId="83" priority="21">
      <formula>H5=1</formula>
    </cfRule>
  </conditionalFormatting>
  <conditionalFormatting sqref="E19 E9:E15">
    <cfRule type="containsText" dxfId="82" priority="22" operator="containsText" text="Over 150 words">
      <formula>NOT(ISERROR(SEARCH("Over 150 words",E9)))</formula>
    </cfRule>
  </conditionalFormatting>
  <conditionalFormatting sqref="G16 G5:G8 E28 E41 E9:E15 E38:E39 E58:E59 E26 E24 G18:G19 G63:G93 E22">
    <cfRule type="expression" dxfId="81" priority="23">
      <formula>G5=1</formula>
    </cfRule>
  </conditionalFormatting>
  <conditionalFormatting sqref="E27">
    <cfRule type="containsText" dxfId="80" priority="20" operator="containsText" text="Over 150 words">
      <formula>NOT(ISERROR(SEARCH("Over 150 words",E27)))</formula>
    </cfRule>
  </conditionalFormatting>
  <conditionalFormatting sqref="E32">
    <cfRule type="containsText" dxfId="79" priority="19" operator="containsText" text="Over 150 words">
      <formula>NOT(ISERROR(SEARCH("Over 150 words",E32)))</formula>
    </cfRule>
  </conditionalFormatting>
  <conditionalFormatting sqref="E34">
    <cfRule type="containsText" dxfId="78" priority="18" operator="containsText" text="Over 150 words">
      <formula>NOT(ISERROR(SEARCH("Over 150 words",E34)))</formula>
    </cfRule>
  </conditionalFormatting>
  <conditionalFormatting sqref="E56">
    <cfRule type="containsText" dxfId="77" priority="17" operator="containsText" text="Over 150 words">
      <formula>NOT(ISERROR(SEARCH("Over 150 words",E56)))</formula>
    </cfRule>
  </conditionalFormatting>
  <conditionalFormatting sqref="E57">
    <cfRule type="containsText" dxfId="76" priority="16" operator="containsText" text="Over 150 words">
      <formula>NOT(ISERROR(SEARCH("Over 150 words",E57)))</formula>
    </cfRule>
  </conditionalFormatting>
  <conditionalFormatting sqref="E25">
    <cfRule type="containsText" dxfId="75" priority="15" operator="containsText" text="Over 150 words">
      <formula>NOT(ISERROR(SEARCH("Over 150 words",E25)))</formula>
    </cfRule>
  </conditionalFormatting>
  <conditionalFormatting sqref="E23">
    <cfRule type="containsText" dxfId="74" priority="14" operator="containsText" text="Over 150 words">
      <formula>NOT(ISERROR(SEARCH("Over 150 words",E23)))</formula>
    </cfRule>
  </conditionalFormatting>
  <conditionalFormatting sqref="E62">
    <cfRule type="containsText" dxfId="73" priority="13" operator="containsText" text="Over 150 words">
      <formula>NOT(ISERROR(SEARCH("Over 150 words",E62)))</formula>
    </cfRule>
  </conditionalFormatting>
  <conditionalFormatting sqref="E63">
    <cfRule type="containsText" dxfId="72" priority="12" operator="containsText" text="Over 150 words">
      <formula>NOT(ISERROR(SEARCH("Over 150 words",E63)))</formula>
    </cfRule>
  </conditionalFormatting>
  <conditionalFormatting sqref="E64">
    <cfRule type="containsText" dxfId="71" priority="11" operator="containsText" text="Over 150 words">
      <formula>NOT(ISERROR(SEARCH("Over 150 words",E64)))</formula>
    </cfRule>
  </conditionalFormatting>
  <conditionalFormatting sqref="E20">
    <cfRule type="expression" dxfId="70" priority="25">
      <formula>G21=1</formula>
    </cfRule>
  </conditionalFormatting>
  <conditionalFormatting sqref="E21">
    <cfRule type="expression" dxfId="69" priority="26">
      <formula>#REF!=1</formula>
    </cfRule>
  </conditionalFormatting>
  <conditionalFormatting sqref="D19:D28">
    <cfRule type="expression" dxfId="68" priority="10">
      <formula>H19=1</formula>
    </cfRule>
  </conditionalFormatting>
  <conditionalFormatting sqref="D32:D34">
    <cfRule type="expression" dxfId="67" priority="9">
      <formula>H32=1</formula>
    </cfRule>
  </conditionalFormatting>
  <conditionalFormatting sqref="D38:D39">
    <cfRule type="expression" dxfId="66" priority="8">
      <formula>H38=1</formula>
    </cfRule>
  </conditionalFormatting>
  <conditionalFormatting sqref="D54">
    <cfRule type="expression" dxfId="65" priority="7">
      <formula>H54=1</formula>
    </cfRule>
  </conditionalFormatting>
  <conditionalFormatting sqref="D56:D59">
    <cfRule type="expression" dxfId="64" priority="6">
      <formula>H56=1</formula>
    </cfRule>
  </conditionalFormatting>
  <conditionalFormatting sqref="D62:D67">
    <cfRule type="expression" dxfId="63" priority="5">
      <formula>H62=1</formula>
    </cfRule>
  </conditionalFormatting>
  <conditionalFormatting sqref="D72:D78">
    <cfRule type="expression" dxfId="62" priority="4">
      <formula>H72=1</formula>
    </cfRule>
  </conditionalFormatting>
  <conditionalFormatting sqref="D81:D86">
    <cfRule type="expression" dxfId="61" priority="3">
      <formula>H81=1</formula>
    </cfRule>
  </conditionalFormatting>
  <conditionalFormatting sqref="D89:D93">
    <cfRule type="expression" dxfId="60" priority="2">
      <formula>H89=1</formula>
    </cfRule>
  </conditionalFormatting>
  <conditionalFormatting sqref="C41">
    <cfRule type="expression" dxfId="59" priority="1">
      <formula>E41=1</formula>
    </cfRule>
  </conditionalFormatting>
  <dataValidations count="5">
    <dataValidation type="decimal" operator="greaterThanOrEqual" allowBlank="1" showInputMessage="1" showErrorMessage="1" sqref="C43:C53" xr:uid="{040C17DC-D903-4B8F-A9A4-7354B14EBE07}">
      <formula1>0</formula1>
    </dataValidation>
    <dataValidation type="list" allowBlank="1" showInputMessage="1" showErrorMessage="1" sqref="C20:C22" xr:uid="{2F5EFCB7-CB36-4B5C-AAE1-F18E1B6F7A83}">
      <formula1>tech_type</formula1>
    </dataValidation>
    <dataValidation type="list" allowBlank="1" showInputMessage="1" showErrorMessage="1" sqref="C14" xr:uid="{25ED8E33-3A79-490A-A7B2-E969A34DD72D}">
      <formula1>YesNo</formula1>
    </dataValidation>
    <dataValidation type="list" allowBlank="1" showInputMessage="1" showErrorMessage="1" sqref="C10" xr:uid="{CE7E7E31-6540-44C5-99BE-282705D16ACA}">
      <formula1>phase</formula1>
    </dataValidation>
    <dataValidation type="list" allowBlank="1" showInputMessage="1" showErrorMessage="1" sqref="C9" xr:uid="{C9FFF34B-CAA9-4A37-BDBD-A5FEDF5F1974}">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2C78176-B1DB-4FDD-9115-529B46B23647}">
          <x14:formula1>
            <xm:f>Lists!$B$77:$B$80</xm:f>
          </x14:formula1>
          <xm:sqref>C81</xm:sqref>
        </x14:dataValidation>
        <x14:dataValidation type="list" allowBlank="1" showInputMessage="1" showErrorMessage="1" xr:uid="{64D50DF0-695E-4E8C-B33A-7B63BDF9DCF3}">
          <x14:formula1>
            <xm:f>Lists!$B$34:$B$35</xm:f>
          </x14:formula1>
          <xm:sqref>C24 C26 C33 C58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F42E-B4B5-4ADA-B1CD-6D5932DA6E3E}">
  <sheetPr>
    <tabColor theme="4" tint="0.39997558519241921"/>
  </sheetPr>
  <dimension ref="A1:J95"/>
  <sheetViews>
    <sheetView zoomScale="90" zoomScaleNormal="90" workbookViewId="0">
      <pane ySplit="2" topLeftCell="A3" activePane="bottomLeft" state="frozen"/>
      <selection pane="bottomLeft" activeCell="J1" sqref="J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9</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egSataO7FYY3POGvrlRIBp2XtS/eTE7AP60gJQDEzVCHyAfHSyTyBfbumi0T1a2RJ//HspDYxX5OncxUIPxjqw==" saltValue="onaMhqbsiPOuyUOQnQ37QQ=="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58" priority="24">
      <formula>#REF!=1</formula>
    </cfRule>
  </conditionalFormatting>
  <conditionalFormatting sqref="D5:D15">
    <cfRule type="expression" dxfId="57" priority="21">
      <formula>H5=1</formula>
    </cfRule>
  </conditionalFormatting>
  <conditionalFormatting sqref="E19 E9:E15">
    <cfRule type="containsText" dxfId="56" priority="22" operator="containsText" text="Over 150 words">
      <formula>NOT(ISERROR(SEARCH("Over 150 words",E9)))</formula>
    </cfRule>
  </conditionalFormatting>
  <conditionalFormatting sqref="G16 G5:G8 E28 E41 E9:E15 E38:E39 E58:E59 E26 E24 G18:G19 G63:G93 E22">
    <cfRule type="expression" dxfId="55" priority="23">
      <formula>G5=1</formula>
    </cfRule>
  </conditionalFormatting>
  <conditionalFormatting sqref="E27">
    <cfRule type="containsText" dxfId="54" priority="20" operator="containsText" text="Over 150 words">
      <formula>NOT(ISERROR(SEARCH("Over 150 words",E27)))</formula>
    </cfRule>
  </conditionalFormatting>
  <conditionalFormatting sqref="E32">
    <cfRule type="containsText" dxfId="53" priority="19" operator="containsText" text="Over 150 words">
      <formula>NOT(ISERROR(SEARCH("Over 150 words",E32)))</formula>
    </cfRule>
  </conditionalFormatting>
  <conditionalFormatting sqref="E34">
    <cfRule type="containsText" dxfId="52" priority="18" operator="containsText" text="Over 150 words">
      <formula>NOT(ISERROR(SEARCH("Over 150 words",E34)))</formula>
    </cfRule>
  </conditionalFormatting>
  <conditionalFormatting sqref="E56">
    <cfRule type="containsText" dxfId="51" priority="17" operator="containsText" text="Over 150 words">
      <formula>NOT(ISERROR(SEARCH("Over 150 words",E56)))</formula>
    </cfRule>
  </conditionalFormatting>
  <conditionalFormatting sqref="E57">
    <cfRule type="containsText" dxfId="50" priority="16" operator="containsText" text="Over 150 words">
      <formula>NOT(ISERROR(SEARCH("Over 150 words",E57)))</formula>
    </cfRule>
  </conditionalFormatting>
  <conditionalFormatting sqref="E25">
    <cfRule type="containsText" dxfId="49" priority="15" operator="containsText" text="Over 150 words">
      <formula>NOT(ISERROR(SEARCH("Over 150 words",E25)))</formula>
    </cfRule>
  </conditionalFormatting>
  <conditionalFormatting sqref="E23">
    <cfRule type="containsText" dxfId="48" priority="14" operator="containsText" text="Over 150 words">
      <formula>NOT(ISERROR(SEARCH("Over 150 words",E23)))</formula>
    </cfRule>
  </conditionalFormatting>
  <conditionalFormatting sqref="E62">
    <cfRule type="containsText" dxfId="47" priority="13" operator="containsText" text="Over 150 words">
      <formula>NOT(ISERROR(SEARCH("Over 150 words",E62)))</formula>
    </cfRule>
  </conditionalFormatting>
  <conditionalFormatting sqref="E63">
    <cfRule type="containsText" dxfId="46" priority="12" operator="containsText" text="Over 150 words">
      <formula>NOT(ISERROR(SEARCH("Over 150 words",E63)))</formula>
    </cfRule>
  </conditionalFormatting>
  <conditionalFormatting sqref="E64">
    <cfRule type="containsText" dxfId="45" priority="11" operator="containsText" text="Over 150 words">
      <formula>NOT(ISERROR(SEARCH("Over 150 words",E64)))</formula>
    </cfRule>
  </conditionalFormatting>
  <conditionalFormatting sqref="E20">
    <cfRule type="expression" dxfId="44" priority="25">
      <formula>G21=1</formula>
    </cfRule>
  </conditionalFormatting>
  <conditionalFormatting sqref="E21">
    <cfRule type="expression" dxfId="43" priority="26">
      <formula>#REF!=1</formula>
    </cfRule>
  </conditionalFormatting>
  <conditionalFormatting sqref="D19:D28">
    <cfRule type="expression" dxfId="42" priority="10">
      <formula>H19=1</formula>
    </cfRule>
  </conditionalFormatting>
  <conditionalFormatting sqref="D32:D34">
    <cfRule type="expression" dxfId="41" priority="9">
      <formula>H32=1</formula>
    </cfRule>
  </conditionalFormatting>
  <conditionalFormatting sqref="D38:D39">
    <cfRule type="expression" dxfId="40" priority="8">
      <formula>H38=1</formula>
    </cfRule>
  </conditionalFormatting>
  <conditionalFormatting sqref="D54">
    <cfRule type="expression" dxfId="39" priority="7">
      <formula>H54=1</formula>
    </cfRule>
  </conditionalFormatting>
  <conditionalFormatting sqref="D56:D59">
    <cfRule type="expression" dxfId="38" priority="6">
      <formula>H56=1</formula>
    </cfRule>
  </conditionalFormatting>
  <conditionalFormatting sqref="D62:D67">
    <cfRule type="expression" dxfId="37" priority="5">
      <formula>H62=1</formula>
    </cfRule>
  </conditionalFormatting>
  <conditionalFormatting sqref="D72:D78">
    <cfRule type="expression" dxfId="36" priority="4">
      <formula>H72=1</formula>
    </cfRule>
  </conditionalFormatting>
  <conditionalFormatting sqref="D81:D86">
    <cfRule type="expression" dxfId="35" priority="3">
      <formula>H81=1</formula>
    </cfRule>
  </conditionalFormatting>
  <conditionalFormatting sqref="D89:D93">
    <cfRule type="expression" dxfId="34" priority="2">
      <formula>H89=1</formula>
    </cfRule>
  </conditionalFormatting>
  <conditionalFormatting sqref="C41">
    <cfRule type="expression" dxfId="33" priority="1">
      <formula>E41=1</formula>
    </cfRule>
  </conditionalFormatting>
  <dataValidations count="5">
    <dataValidation type="list" allowBlank="1" showInputMessage="1" showErrorMessage="1" sqref="C9" xr:uid="{4764BFE7-B138-401C-81EB-ACEE177F21B2}">
      <formula1>establishment_type</formula1>
    </dataValidation>
    <dataValidation type="list" allowBlank="1" showInputMessage="1" showErrorMessage="1" sqref="C10" xr:uid="{5B530111-912C-461C-95A8-9CC905692AD8}">
      <formula1>phase</formula1>
    </dataValidation>
    <dataValidation type="list" allowBlank="1" showInputMessage="1" showErrorMessage="1" sqref="C14" xr:uid="{64A28D52-B368-4B6D-B8BB-3EB3556FE913}">
      <formula1>YesNo</formula1>
    </dataValidation>
    <dataValidation type="list" allowBlank="1" showInputMessage="1" showErrorMessage="1" sqref="C20:C22" xr:uid="{EDFEEFE0-AB36-480E-BD9D-6C5B0FBC5804}">
      <formula1>tech_type</formula1>
    </dataValidation>
    <dataValidation type="decimal" operator="greaterThanOrEqual" allowBlank="1" showInputMessage="1" showErrorMessage="1" sqref="C43:C53" xr:uid="{CF334BA8-6423-4D89-883E-4711C5BE3712}">
      <formula1>0</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2BD2257-F1E5-4463-8351-4868AF16FDDF}">
          <x14:formula1>
            <xm:f>Lists!$B$77:$B$80</xm:f>
          </x14:formula1>
          <xm:sqref>C81</xm:sqref>
        </x14:dataValidation>
        <x14:dataValidation type="list" allowBlank="1" showInputMessage="1" showErrorMessage="1" xr:uid="{FDA6BDC3-70DA-4B19-9BAB-10B14607E820}">
          <x14:formula1>
            <xm:f>Lists!$B$34:$B$35</xm:f>
          </x14:formula1>
          <xm:sqref>C24 C26 C33 C58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EF5DA-F3BE-4D90-90A9-1CFDF224C619}">
  <sheetPr>
    <tabColor theme="4" tint="0.39997558519241921"/>
  </sheetPr>
  <dimension ref="A1:J95"/>
  <sheetViews>
    <sheetView zoomScale="90" zoomScaleNormal="90" workbookViewId="0">
      <pane ySplit="2" topLeftCell="A3" activePane="bottomLeft" state="frozen"/>
      <selection pane="bottomLeft" activeCell="J1" sqref="J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10</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ddwdnrx5xU+7VInEBa88oH9YrqLhddWKlRJre/8zF8t+PHt+gE9R+u1NDQ3oWV4vXhS4RjyX01dMRZoP/JjzeQ==" saltValue="Pi6mISUj4q1POOwUfcWfjg==" spinCount="100000" sheet="1" objects="1" scenarios="1"/>
  <protectedRanges>
    <protectedRange sqref="D79:D80 D88 D69:D71" name="Range1_5"/>
    <protectedRange sqref="C62:C67 C69:C86 C88:C93" name="Range1"/>
    <protectedRange sqref="C5:C15 C38:C39 C19:C28 C32:C34 C56:C59" name="Range1_2"/>
  </protectedRanges>
  <dataConsolidate/>
  <mergeCells count="1">
    <mergeCell ref="B1:C2"/>
  </mergeCells>
  <conditionalFormatting sqref="D68">
    <cfRule type="expression" dxfId="32" priority="24">
      <formula>#REF!=1</formula>
    </cfRule>
  </conditionalFormatting>
  <conditionalFormatting sqref="D5:D15">
    <cfRule type="expression" dxfId="31" priority="21">
      <formula>H5=1</formula>
    </cfRule>
  </conditionalFormatting>
  <conditionalFormatting sqref="E19 E9:E15">
    <cfRule type="containsText" dxfId="30" priority="22" operator="containsText" text="Over 150 words">
      <formula>NOT(ISERROR(SEARCH("Over 150 words",E9)))</formula>
    </cfRule>
  </conditionalFormatting>
  <conditionalFormatting sqref="G16 G5:G8 E28 E41 E9:E15 E38:E39 E58:E59 E26 E24 G18:G19 G63:G93 E22">
    <cfRule type="expression" dxfId="29" priority="23">
      <formula>G5=1</formula>
    </cfRule>
  </conditionalFormatting>
  <conditionalFormatting sqref="E27">
    <cfRule type="containsText" dxfId="28" priority="20" operator="containsText" text="Over 150 words">
      <formula>NOT(ISERROR(SEARCH("Over 150 words",E27)))</formula>
    </cfRule>
  </conditionalFormatting>
  <conditionalFormatting sqref="E32">
    <cfRule type="containsText" dxfId="27" priority="19" operator="containsText" text="Over 150 words">
      <formula>NOT(ISERROR(SEARCH("Over 150 words",E32)))</formula>
    </cfRule>
  </conditionalFormatting>
  <conditionalFormatting sqref="E34">
    <cfRule type="containsText" dxfId="26" priority="18" operator="containsText" text="Over 150 words">
      <formula>NOT(ISERROR(SEARCH("Over 150 words",E34)))</formula>
    </cfRule>
  </conditionalFormatting>
  <conditionalFormatting sqref="E56">
    <cfRule type="containsText" dxfId="25" priority="17" operator="containsText" text="Over 150 words">
      <formula>NOT(ISERROR(SEARCH("Over 150 words",E56)))</formula>
    </cfRule>
  </conditionalFormatting>
  <conditionalFormatting sqref="E57">
    <cfRule type="containsText" dxfId="24" priority="16" operator="containsText" text="Over 150 words">
      <formula>NOT(ISERROR(SEARCH("Over 150 words",E57)))</formula>
    </cfRule>
  </conditionalFormatting>
  <conditionalFormatting sqref="E25">
    <cfRule type="containsText" dxfId="23" priority="15" operator="containsText" text="Over 150 words">
      <formula>NOT(ISERROR(SEARCH("Over 150 words",E25)))</formula>
    </cfRule>
  </conditionalFormatting>
  <conditionalFormatting sqref="E23">
    <cfRule type="containsText" dxfId="22" priority="14" operator="containsText" text="Over 150 words">
      <formula>NOT(ISERROR(SEARCH("Over 150 words",E23)))</formula>
    </cfRule>
  </conditionalFormatting>
  <conditionalFormatting sqref="E62">
    <cfRule type="containsText" dxfId="21" priority="13" operator="containsText" text="Over 150 words">
      <formula>NOT(ISERROR(SEARCH("Over 150 words",E62)))</formula>
    </cfRule>
  </conditionalFormatting>
  <conditionalFormatting sqref="E63">
    <cfRule type="containsText" dxfId="20" priority="12" operator="containsText" text="Over 150 words">
      <formula>NOT(ISERROR(SEARCH("Over 150 words",E63)))</formula>
    </cfRule>
  </conditionalFormatting>
  <conditionalFormatting sqref="E64">
    <cfRule type="containsText" dxfId="19" priority="11" operator="containsText" text="Over 150 words">
      <formula>NOT(ISERROR(SEARCH("Over 150 words",E64)))</formula>
    </cfRule>
  </conditionalFormatting>
  <conditionalFormatting sqref="E20">
    <cfRule type="expression" dxfId="18" priority="25">
      <formula>G21=1</formula>
    </cfRule>
  </conditionalFormatting>
  <conditionalFormatting sqref="E21">
    <cfRule type="expression" dxfId="17" priority="26">
      <formula>#REF!=1</formula>
    </cfRule>
  </conditionalFormatting>
  <conditionalFormatting sqref="D19:D28">
    <cfRule type="expression" dxfId="16" priority="10">
      <formula>H19=1</formula>
    </cfRule>
  </conditionalFormatting>
  <conditionalFormatting sqref="D32:D34">
    <cfRule type="expression" dxfId="15" priority="9">
      <formula>H32=1</formula>
    </cfRule>
  </conditionalFormatting>
  <conditionalFormatting sqref="D38:D39">
    <cfRule type="expression" dxfId="14" priority="8">
      <formula>H38=1</formula>
    </cfRule>
  </conditionalFormatting>
  <conditionalFormatting sqref="D54">
    <cfRule type="expression" dxfId="13" priority="7">
      <formula>H54=1</formula>
    </cfRule>
  </conditionalFormatting>
  <conditionalFormatting sqref="D56:D59">
    <cfRule type="expression" dxfId="12" priority="6">
      <formula>H56=1</formula>
    </cfRule>
  </conditionalFormatting>
  <conditionalFormatting sqref="D62:D67">
    <cfRule type="expression" dxfId="11" priority="5">
      <formula>H62=1</formula>
    </cfRule>
  </conditionalFormatting>
  <conditionalFormatting sqref="D72:D78">
    <cfRule type="expression" dxfId="10" priority="4">
      <formula>H72=1</formula>
    </cfRule>
  </conditionalFormatting>
  <conditionalFormatting sqref="D81:D86">
    <cfRule type="expression" dxfId="9" priority="3">
      <formula>H81=1</formula>
    </cfRule>
  </conditionalFormatting>
  <conditionalFormatting sqref="D89:D93">
    <cfRule type="expression" dxfId="8" priority="2">
      <formula>H89=1</formula>
    </cfRule>
  </conditionalFormatting>
  <conditionalFormatting sqref="C41">
    <cfRule type="expression" dxfId="7" priority="1">
      <formula>E41=1</formula>
    </cfRule>
  </conditionalFormatting>
  <dataValidations count="5">
    <dataValidation type="decimal" operator="greaterThanOrEqual" allowBlank="1" showInputMessage="1" showErrorMessage="1" sqref="C43:C53" xr:uid="{9D65E301-19DB-4122-8BCD-DBAE1D56981A}">
      <formula1>0</formula1>
    </dataValidation>
    <dataValidation type="list" allowBlank="1" showInputMessage="1" showErrorMessage="1" sqref="C20:C22" xr:uid="{8432CFD0-4D84-4DFE-94C8-0EC7C3152190}">
      <formula1>tech_type</formula1>
    </dataValidation>
    <dataValidation type="list" allowBlank="1" showInputMessage="1" showErrorMessage="1" sqref="C14" xr:uid="{5B20296C-1E1F-49FC-9D06-8A6F1131A3BB}">
      <formula1>YesNo</formula1>
    </dataValidation>
    <dataValidation type="list" allowBlank="1" showInputMessage="1" showErrorMessage="1" sqref="C10" xr:uid="{9D1973A7-2437-49B4-B2FD-C33D9D22E046}">
      <formula1>phase</formula1>
    </dataValidation>
    <dataValidation type="list" allowBlank="1" showInputMessage="1" showErrorMessage="1" sqref="C9" xr:uid="{2AC4B5B6-3575-4D2D-B732-35591D71E7EF}">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4E6D6B5-ADBE-4935-ABBF-813581E0400C}">
          <x14:formula1>
            <xm:f>Lists!$B$77:$B$80</xm:f>
          </x14:formula1>
          <xm:sqref>C81</xm:sqref>
        </x14:dataValidation>
        <x14:dataValidation type="list" allowBlank="1" showInputMessage="1" showErrorMessage="1" xr:uid="{344DE346-7837-437F-9215-D2FFB69044DD}">
          <x14:formula1>
            <xm:f>Lists!$B$34:$B$35</xm:f>
          </x14:formula1>
          <xm:sqref>C24 C26 C33 C58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3991-9E53-4AC6-853C-7C246D489AB3}">
  <sheetPr>
    <tabColor theme="4" tint="-0.249977111117893"/>
  </sheetPr>
  <dimension ref="B1:M12"/>
  <sheetViews>
    <sheetView zoomScaleNormal="100" workbookViewId="0">
      <pane ySplit="2" topLeftCell="A3" activePane="bottomLeft" state="frozen"/>
      <selection pane="bottomLeft" activeCell="G8" sqref="G8"/>
    </sheetView>
  </sheetViews>
  <sheetFormatPr defaultColWidth="17.88671875" defaultRowHeight="14.4" x14ac:dyDescent="0.3"/>
  <cols>
    <col min="1" max="1" width="3.33203125" style="74" customWidth="1"/>
    <col min="2" max="2" width="42" style="74" customWidth="1"/>
    <col min="3" max="3" width="56.109375" style="74" customWidth="1"/>
    <col min="4" max="4" width="15.109375" style="54" bestFit="1" customWidth="1"/>
    <col min="5" max="5" width="16" style="54" customWidth="1"/>
    <col min="6" max="6" width="8.88671875" style="54" customWidth="1"/>
    <col min="7" max="10" width="17.88671875" style="54"/>
    <col min="11" max="12" width="17.88671875" style="54" hidden="1" customWidth="1"/>
    <col min="13" max="13" width="17.88671875" style="54"/>
    <col min="14" max="16384" width="17.88671875" style="74"/>
  </cols>
  <sheetData>
    <row r="1" spans="2:12" ht="15" customHeight="1" x14ac:dyDescent="0.3">
      <c r="B1" s="141" t="s">
        <v>135</v>
      </c>
      <c r="C1" s="141"/>
    </row>
    <row r="2" spans="2:12" ht="18" x14ac:dyDescent="0.3">
      <c r="B2" s="141"/>
      <c r="C2" s="141"/>
      <c r="D2" s="54" t="s">
        <v>5</v>
      </c>
      <c r="E2" s="93" t="s">
        <v>22</v>
      </c>
      <c r="F2" s="100"/>
      <c r="G2" s="100"/>
      <c r="H2" s="100"/>
      <c r="I2" s="100"/>
      <c r="J2" s="100"/>
      <c r="K2" s="101">
        <f>SUM(K4:K6)</f>
        <v>2</v>
      </c>
      <c r="L2" s="54" t="str">
        <f ca="1">MID(CELL("filename",C2),FIND("]",CELL("filename",C2))+1,255)</f>
        <v>Subsidy control</v>
      </c>
    </row>
    <row r="3" spans="2:12" ht="15.75" customHeight="1" x14ac:dyDescent="0.3">
      <c r="B3" s="96"/>
    </row>
    <row r="4" spans="2:12" ht="72" x14ac:dyDescent="0.3">
      <c r="B4" s="97" t="s">
        <v>127</v>
      </c>
      <c r="C4" s="11"/>
      <c r="D4" s="58" t="b">
        <v>1</v>
      </c>
      <c r="F4" s="142"/>
      <c r="G4" s="142"/>
      <c r="K4" s="54">
        <f>IF(AND(D4,C4=""),1,0)</f>
        <v>1</v>
      </c>
    </row>
    <row r="5" spans="2:12" ht="216" customHeight="1" x14ac:dyDescent="0.3">
      <c r="B5" s="98" t="s">
        <v>128</v>
      </c>
      <c r="C5" s="99"/>
      <c r="D5" s="58" t="b">
        <v>1</v>
      </c>
      <c r="E5" s="94" t="str">
        <f>IF((LEN(TRIM(C5))-LEN(SUBSTITUTE(C5," ",""))+1)&lt;=100, "Under 100 words","Over 100 words")</f>
        <v>Under 100 words</v>
      </c>
      <c r="H5" s="57"/>
      <c r="K5" s="54">
        <f>IF(AND(D5,C5=""),1,0)</f>
        <v>1</v>
      </c>
    </row>
    <row r="6" spans="2:12" x14ac:dyDescent="0.3">
      <c r="B6" s="136"/>
      <c r="C6" s="136"/>
    </row>
    <row r="7" spans="2:12" ht="76.8" customHeight="1" x14ac:dyDescent="0.3">
      <c r="B7" s="143" t="s">
        <v>129</v>
      </c>
      <c r="C7" s="143"/>
      <c r="D7" s="88"/>
      <c r="E7" s="88"/>
    </row>
    <row r="8" spans="2:12" x14ac:dyDescent="0.3">
      <c r="B8" s="86" t="s">
        <v>20</v>
      </c>
    </row>
    <row r="12" spans="2:12" x14ac:dyDescent="0.3">
      <c r="G12" s="95"/>
    </row>
  </sheetData>
  <sheetProtection algorithmName="SHA-512" hashValue="z5pOhn70MPrrLJitPXmDgzQ7izMG7+iPcjBZP0vjrOyHSTdIVlgRP3jYcimKNpWi/CKdyfhzWypTju/mViyShw==" saltValue="xzql+n+SznIb4gNDSQHkxQ==" spinCount="100000" sheet="1" objects="1" scenarios="1"/>
  <protectedRanges>
    <protectedRange sqref="C5" name="Range1_3_1"/>
    <protectedRange sqref="C4" name="Range1_2"/>
  </protectedRanges>
  <mergeCells count="4">
    <mergeCell ref="B1:C2"/>
    <mergeCell ref="F4:G4"/>
    <mergeCell ref="B6:C6"/>
    <mergeCell ref="B7:C7"/>
  </mergeCells>
  <conditionalFormatting sqref="D4">
    <cfRule type="expression" dxfId="6" priority="3">
      <formula>K4=1</formula>
    </cfRule>
  </conditionalFormatting>
  <conditionalFormatting sqref="D5">
    <cfRule type="expression" dxfId="5" priority="2">
      <formula>K5=1</formula>
    </cfRule>
  </conditionalFormatting>
  <conditionalFormatting sqref="E5">
    <cfRule type="containsText" dxfId="4" priority="1" operator="containsText" text="Over 100 words">
      <formula>NOT(ISERROR(SEARCH("Over 100 words",E5)))</formula>
    </cfRule>
  </conditionalFormatting>
  <dataValidations count="1">
    <dataValidation type="list" allowBlank="1" showInputMessage="1" showErrorMessage="1" sqref="C4" xr:uid="{B3361901-B215-4B3E-A37B-2A6A99E7D29F}">
      <formula1>YesNo</formula1>
    </dataValidation>
  </dataValidations>
  <pageMargins left="0.7" right="0.7" top="0.75" bottom="0.75" header="0.3" footer="0.3"/>
  <pageSetup paperSize="9" orientation="portrait" r:id="rId1"/>
  <headerFooter>
    <oddHeader>&amp;C&amp;"Verdana"&amp;7&amp;K000000Turner &amp; Townsend Confidential&amp;1#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t8Confirmation">
    <tabColor theme="4" tint="-0.249977111117893"/>
  </sheetPr>
  <dimension ref="B1:L9"/>
  <sheetViews>
    <sheetView zoomScale="90" zoomScaleNormal="90" workbookViewId="0">
      <pane ySplit="2" topLeftCell="A3" activePane="bottomLeft" state="frozen"/>
      <selection pane="bottomLeft" activeCell="N5" sqref="N5"/>
    </sheetView>
  </sheetViews>
  <sheetFormatPr defaultColWidth="8.88671875" defaultRowHeight="14.4" x14ac:dyDescent="0.3"/>
  <cols>
    <col min="1" max="1" width="2.5546875" style="74" customWidth="1"/>
    <col min="2" max="2" width="60.5546875" style="74" customWidth="1"/>
    <col min="3" max="3" width="42.6640625" style="74" customWidth="1"/>
    <col min="4" max="4" width="15.44140625" style="54" customWidth="1"/>
    <col min="5" max="5" width="16.44140625" style="54" bestFit="1" customWidth="1"/>
    <col min="6" max="6" width="28.44140625" style="54" bestFit="1" customWidth="1"/>
    <col min="7" max="8" width="8.88671875" style="54"/>
    <col min="9" max="10" width="8.88671875" style="54" hidden="1" customWidth="1"/>
    <col min="11" max="11" width="8.88671875" style="54" customWidth="1"/>
    <col min="12" max="12" width="8.88671875" style="54"/>
    <col min="13" max="16384" width="8.88671875" style="74"/>
  </cols>
  <sheetData>
    <row r="1" spans="2:10" ht="18" customHeight="1" x14ac:dyDescent="0.3">
      <c r="B1" s="141" t="s">
        <v>57</v>
      </c>
    </row>
    <row r="2" spans="2:10" ht="18.75" customHeight="1" x14ac:dyDescent="0.3">
      <c r="B2" s="141"/>
      <c r="D2" s="54" t="s">
        <v>5</v>
      </c>
      <c r="E2" s="93" t="s">
        <v>22</v>
      </c>
      <c r="I2" s="54">
        <f>SUM(I3:I7)</f>
        <v>3</v>
      </c>
      <c r="J2" s="54" t="str">
        <f ca="1">MID(CELL("filename",A2),FIND("]",CELL("filename",A2))+1,255)</f>
        <v>Equality Diversity Inclusion</v>
      </c>
    </row>
    <row r="4" spans="2:10" ht="15.6" x14ac:dyDescent="0.3">
      <c r="B4" s="90" t="s">
        <v>131</v>
      </c>
    </row>
    <row r="5" spans="2:10" ht="135" customHeight="1" x14ac:dyDescent="0.3">
      <c r="B5" s="83" t="s">
        <v>144</v>
      </c>
      <c r="C5" s="11"/>
      <c r="D5" s="58" t="b">
        <f>Lists!$B$30</f>
        <v>1</v>
      </c>
      <c r="E5" s="94" t="str">
        <f>IF((LEN(TRIM(C5))-LEN(SUBSTITUTE(C5," ",""))+1)&lt;=300, "Under 300 words","Over 300 words")</f>
        <v>Under 300 words</v>
      </c>
      <c r="I5" s="54">
        <f t="shared" ref="I5:I7" si="0">IF(AND(D5,C5=""),1,0)</f>
        <v>1</v>
      </c>
    </row>
    <row r="6" spans="2:10" ht="173.1" customHeight="1" x14ac:dyDescent="0.3">
      <c r="B6" s="91" t="s">
        <v>145</v>
      </c>
      <c r="C6" s="11"/>
      <c r="D6" s="58" t="b">
        <f>Lists!$B$30</f>
        <v>1</v>
      </c>
      <c r="E6" s="94" t="str">
        <f>IF((LEN(TRIM(C6))-LEN(SUBSTITUTE(C6," ",""))+1)&lt;=300, "Under 300 words","Over 300 words")</f>
        <v>Under 300 words</v>
      </c>
      <c r="H6" s="95"/>
      <c r="I6" s="54">
        <f t="shared" si="0"/>
        <v>1</v>
      </c>
    </row>
    <row r="7" spans="2:10" ht="179.1" customHeight="1" x14ac:dyDescent="0.3">
      <c r="B7" s="92" t="s">
        <v>146</v>
      </c>
      <c r="C7" s="11"/>
      <c r="D7" s="58" t="b">
        <f>Lists!$B$30</f>
        <v>1</v>
      </c>
      <c r="E7" s="94" t="str">
        <f>IF((LEN(TRIM(C7))-LEN(SUBSTITUTE(C7," ",""))+1)&lt;=300, "Under 300 words","Over 300 words")</f>
        <v>Under 300 words</v>
      </c>
      <c r="I7" s="54">
        <f t="shared" si="0"/>
        <v>1</v>
      </c>
    </row>
    <row r="9" spans="2:10" x14ac:dyDescent="0.3">
      <c r="B9" s="86" t="s">
        <v>20</v>
      </c>
    </row>
  </sheetData>
  <sheetProtection algorithmName="SHA-512" hashValue="oXKQXwzVijTrxOqKKqBs155n9xSZhwdRjL/vfreiwYdv/gwNWxzKddfkeNCB94YGppsZNqyhIYcVY78Oo/3rKQ==" saltValue="zl5zJgXAIZIaCx1iKMqhcw==" spinCount="100000" sheet="1" objects="1" scenarios="1"/>
  <protectedRanges>
    <protectedRange sqref="C5:C7" name="Range4_1_3"/>
  </protectedRanges>
  <mergeCells count="1">
    <mergeCell ref="B1:B2"/>
  </mergeCells>
  <conditionalFormatting sqref="D5:D7">
    <cfRule type="expression" dxfId="3" priority="11">
      <formula>I5=1</formula>
    </cfRule>
  </conditionalFormatting>
  <conditionalFormatting sqref="E5:E7">
    <cfRule type="containsText" dxfId="2" priority="1" operator="containsText" text="Over 150 words">
      <formula>NOT(ISERROR(SEARCH("Over 150 words",E5)))</formula>
    </cfRule>
  </conditionalFormatting>
  <pageMargins left="0.7" right="0.7" top="0.75" bottom="0.75" header="0.3" footer="0.3"/>
  <pageSetup paperSize="9" orientation="portrait" r:id="rId1"/>
  <headerFooter>
    <oddHeader>&amp;C&amp;"Verdana"&amp;7&amp;K000000Turner &amp; Townsend Confidential&amp;1#</oddHeader>
  </headerFooter>
  <ignoredErrors>
    <ignoredError sqref="D5:E7"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852C-4BA0-42B6-9176-0C02503DBDC7}">
  <sheetPr codeName="Sheet1">
    <tabColor theme="4" tint="-0.249977111117893"/>
  </sheetPr>
  <dimension ref="B1:L27"/>
  <sheetViews>
    <sheetView zoomScaleNormal="100" workbookViewId="0">
      <pane ySplit="2" topLeftCell="A3" activePane="bottomLeft" state="frozen"/>
      <selection pane="bottomLeft" activeCell="D8" sqref="D8"/>
    </sheetView>
  </sheetViews>
  <sheetFormatPr defaultColWidth="8.88671875" defaultRowHeight="14.4" x14ac:dyDescent="0.3"/>
  <cols>
    <col min="1" max="1" width="2.5546875" style="74" customWidth="1"/>
    <col min="2" max="2" width="27.33203125" style="82" customWidth="1"/>
    <col min="3" max="3" width="82.6640625" style="82" customWidth="1"/>
    <col min="4" max="4" width="32.109375" style="74" customWidth="1"/>
    <col min="5" max="5" width="15.44140625" style="54" customWidth="1"/>
    <col min="6" max="6" width="8.88671875" style="54" customWidth="1"/>
    <col min="7" max="7" width="27.109375" style="54" customWidth="1"/>
    <col min="8" max="9" width="8.88671875" style="54"/>
    <col min="10" max="11" width="8.88671875" style="54" hidden="1" customWidth="1"/>
    <col min="12" max="12" width="8.88671875" style="54"/>
    <col min="13" max="16384" width="8.88671875" style="74"/>
  </cols>
  <sheetData>
    <row r="1" spans="2:11" ht="18" customHeight="1" x14ac:dyDescent="0.3">
      <c r="B1" s="73" t="s">
        <v>147</v>
      </c>
      <c r="C1" s="73"/>
    </row>
    <row r="2" spans="2:11" ht="18.75" customHeight="1" x14ac:dyDescent="0.3">
      <c r="B2" s="73"/>
      <c r="C2" s="73"/>
      <c r="E2" s="54" t="s">
        <v>5</v>
      </c>
      <c r="J2" s="54">
        <f>SUM(J4:J25)</f>
        <v>7</v>
      </c>
      <c r="K2" s="54" t="str">
        <f ca="1">MID(CELL("filename",A2),FIND("]",CELL("filename",A2))+1,255)</f>
        <v>Declaration</v>
      </c>
    </row>
    <row r="3" spans="2:11" x14ac:dyDescent="0.3">
      <c r="B3" s="75" t="s">
        <v>148</v>
      </c>
      <c r="C3" s="76"/>
    </row>
    <row r="4" spans="2:11" ht="47.4" customHeight="1" x14ac:dyDescent="0.3">
      <c r="B4" s="144" t="s">
        <v>149</v>
      </c>
      <c r="C4" s="143"/>
    </row>
    <row r="5" spans="2:11" x14ac:dyDescent="0.3">
      <c r="B5" s="77"/>
      <c r="C5" s="78"/>
    </row>
    <row r="6" spans="2:11" x14ac:dyDescent="0.3">
      <c r="B6" s="147" t="s">
        <v>58</v>
      </c>
      <c r="C6" s="147"/>
    </row>
    <row r="7" spans="2:11" ht="30" customHeight="1" x14ac:dyDescent="0.3">
      <c r="B7" s="146" t="s">
        <v>59</v>
      </c>
      <c r="C7" s="146"/>
    </row>
    <row r="8" spans="2:11" x14ac:dyDescent="0.3">
      <c r="B8" s="146" t="s">
        <v>150</v>
      </c>
      <c r="C8" s="146"/>
    </row>
    <row r="9" spans="2:11" ht="34.200000000000003" customHeight="1" x14ac:dyDescent="0.3">
      <c r="B9" s="143" t="s">
        <v>151</v>
      </c>
      <c r="C9" s="143"/>
    </row>
    <row r="10" spans="2:11" x14ac:dyDescent="0.3">
      <c r="B10" s="146" t="s">
        <v>60</v>
      </c>
      <c r="C10" s="146"/>
    </row>
    <row r="11" spans="2:11" ht="46.5" customHeight="1" x14ac:dyDescent="0.3">
      <c r="B11" s="146" t="s">
        <v>152</v>
      </c>
      <c r="C11" s="146"/>
    </row>
    <row r="12" spans="2:11" x14ac:dyDescent="0.3">
      <c r="B12" s="76"/>
      <c r="C12" s="76"/>
    </row>
    <row r="13" spans="2:11" ht="47.25" customHeight="1" x14ac:dyDescent="0.3">
      <c r="B13" s="143" t="s">
        <v>61</v>
      </c>
      <c r="C13" s="143"/>
    </row>
    <row r="14" spans="2:11" x14ac:dyDescent="0.3">
      <c r="B14" s="143"/>
      <c r="C14" s="143"/>
      <c r="D14" s="87"/>
      <c r="E14" s="88"/>
    </row>
    <row r="15" spans="2:11" ht="13.5" customHeight="1" x14ac:dyDescent="0.3">
      <c r="B15" s="143" t="s">
        <v>62</v>
      </c>
      <c r="C15" s="143"/>
      <c r="D15" s="79"/>
      <c r="E15" s="71" t="b">
        <f>Lists!$B$30</f>
        <v>1</v>
      </c>
      <c r="J15" s="54">
        <f>IF(AND(E15,D15=""),1,0)</f>
        <v>1</v>
      </c>
    </row>
    <row r="16" spans="2:11" ht="30" customHeight="1" x14ac:dyDescent="0.3">
      <c r="B16" s="143" t="s">
        <v>63</v>
      </c>
      <c r="C16" s="143"/>
      <c r="D16" s="80"/>
      <c r="E16" s="58" t="b">
        <f>Lists!$B$30</f>
        <v>1</v>
      </c>
      <c r="J16" s="54">
        <f>IF(AND(E16,D16=""),1,0)</f>
        <v>1</v>
      </c>
    </row>
    <row r="17" spans="2:10" ht="34.200000000000003" customHeight="1" x14ac:dyDescent="0.3">
      <c r="B17" s="143" t="s">
        <v>153</v>
      </c>
      <c r="C17" s="143"/>
      <c r="D17" s="80"/>
      <c r="E17" s="58" t="b">
        <f>Lists!$B$30</f>
        <v>1</v>
      </c>
      <c r="J17" s="54">
        <f>IF(AND(E17,D17=""),1,0)</f>
        <v>1</v>
      </c>
    </row>
    <row r="18" spans="2:10" ht="32.25" customHeight="1" x14ac:dyDescent="0.3">
      <c r="B18" s="143" t="s">
        <v>64</v>
      </c>
      <c r="C18" s="143"/>
    </row>
    <row r="19" spans="2:10" x14ac:dyDescent="0.3">
      <c r="B19" s="143"/>
      <c r="C19" s="143"/>
    </row>
    <row r="20" spans="2:10" ht="102.75" customHeight="1" x14ac:dyDescent="0.3">
      <c r="B20" s="145" t="s">
        <v>65</v>
      </c>
      <c r="C20" s="145"/>
    </row>
    <row r="21" spans="2:10" x14ac:dyDescent="0.3">
      <c r="B21" s="81"/>
      <c r="C21" s="81"/>
      <c r="D21" s="81"/>
      <c r="E21" s="72"/>
      <c r="F21" s="72"/>
    </row>
    <row r="22" spans="2:10" ht="31.8" customHeight="1" x14ac:dyDescent="0.3">
      <c r="C22" s="83" t="s">
        <v>66</v>
      </c>
      <c r="D22" s="79"/>
      <c r="E22" s="58" t="b">
        <f>Lists!$B$30</f>
        <v>1</v>
      </c>
      <c r="J22" s="54">
        <f>IF(AND(E22,D22=""),1,0)</f>
        <v>1</v>
      </c>
    </row>
    <row r="23" spans="2:10" x14ac:dyDescent="0.3">
      <c r="C23" s="83" t="s">
        <v>67</v>
      </c>
      <c r="D23" s="84"/>
      <c r="E23" s="58" t="b">
        <f>Lists!$B$30</f>
        <v>1</v>
      </c>
      <c r="J23" s="54">
        <f>IF(AND(E23,D23=""),1,0)</f>
        <v>1</v>
      </c>
    </row>
    <row r="24" spans="2:10" x14ac:dyDescent="0.3">
      <c r="C24" s="83" t="s">
        <v>68</v>
      </c>
      <c r="D24" s="80"/>
      <c r="E24" s="58" t="b">
        <f>Lists!$B$30</f>
        <v>1</v>
      </c>
      <c r="J24" s="54">
        <f>IF(AND(E24,D24=""),1,0)</f>
        <v>1</v>
      </c>
    </row>
    <row r="25" spans="2:10" x14ac:dyDescent="0.3">
      <c r="C25" s="83" t="s">
        <v>69</v>
      </c>
      <c r="D25" s="85"/>
      <c r="E25" s="58" t="b">
        <f>Lists!$B$30</f>
        <v>1</v>
      </c>
      <c r="J25" s="54">
        <f>IF(AND(E25,D25=""),1,0)</f>
        <v>1</v>
      </c>
    </row>
    <row r="26" spans="2:10" x14ac:dyDescent="0.3">
      <c r="B26" s="81"/>
      <c r="C26" s="81"/>
    </row>
    <row r="27" spans="2:10" x14ac:dyDescent="0.3">
      <c r="B27" s="86" t="s">
        <v>20</v>
      </c>
      <c r="C27" s="86"/>
    </row>
  </sheetData>
  <sheetProtection algorithmName="SHA-512" hashValue="m91IfkR5nSo1A8t0iw5KyLaf2qcXLjuKxCwlx5pSL/e+7a5cofiDsRodbzzC15BQ6bCWxEYjzZWKLy7p2PSgJQ==" saltValue="q007UzaDHu6bQ5/+P/5tbg==" spinCount="100000" sheet="1" scenarios="1"/>
  <protectedRanges>
    <protectedRange sqref="D4:D5" name="Range1"/>
    <protectedRange sqref="D3 D6:D7" name="Range1_1"/>
    <protectedRange sqref="D10:D13" name="Range4_1_3"/>
    <protectedRange sqref="D15:D17" name="Range1_2"/>
  </protectedRanges>
  <mergeCells count="15">
    <mergeCell ref="B4:C4"/>
    <mergeCell ref="B19:C19"/>
    <mergeCell ref="B20:C20"/>
    <mergeCell ref="B13:C13"/>
    <mergeCell ref="B14:C14"/>
    <mergeCell ref="B15:C15"/>
    <mergeCell ref="B16:C16"/>
    <mergeCell ref="B17:C17"/>
    <mergeCell ref="B18:C18"/>
    <mergeCell ref="B11:C11"/>
    <mergeCell ref="B6:C6"/>
    <mergeCell ref="B7:C7"/>
    <mergeCell ref="B8:C8"/>
    <mergeCell ref="B9:C9"/>
    <mergeCell ref="B10:C10"/>
  </mergeCells>
  <conditionalFormatting sqref="E15:E17">
    <cfRule type="expression" dxfId="1" priority="5">
      <formula>J15=1</formula>
    </cfRule>
  </conditionalFormatting>
  <conditionalFormatting sqref="E22:E25">
    <cfRule type="expression" dxfId="0" priority="1">
      <formula>J22=1</formula>
    </cfRule>
  </conditionalFormatting>
  <dataValidations count="1">
    <dataValidation type="list" allowBlank="1" showInputMessage="1" showErrorMessage="1" sqref="D15:D17" xr:uid="{AA4F2B4B-0C4E-4F13-836F-5E12FBDCD488}">
      <formula1>YesNo</formula1>
    </dataValidation>
  </dataValidations>
  <pageMargins left="0.7" right="0.7" top="0.75" bottom="0.75" header="0.3" footer="0.3"/>
  <pageSetup paperSize="9" orientation="portrait" r:id="rId1"/>
  <headerFooter>
    <oddHeader>&amp;C&amp;"Verdana"&amp;7&amp;K000000Turner &amp; Townsend Confidential&amp;1#</oddHeader>
  </headerFooter>
  <ignoredErrors>
    <ignoredError sqref="E15:E25"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tLists"/>
  <dimension ref="B2:D192"/>
  <sheetViews>
    <sheetView showGridLines="0" topLeftCell="A24" workbookViewId="0">
      <selection activeCell="G72" sqref="G72"/>
    </sheetView>
  </sheetViews>
  <sheetFormatPr defaultColWidth="8.5546875" defaultRowHeight="14.4" x14ac:dyDescent="0.3"/>
  <cols>
    <col min="1" max="1" width="1.88671875" style="2" customWidth="1"/>
    <col min="2" max="2" width="41.88671875" style="2" customWidth="1"/>
    <col min="3" max="4" width="14.44140625" style="2" customWidth="1"/>
    <col min="5" max="16384" width="8.5546875" style="2"/>
  </cols>
  <sheetData>
    <row r="2" spans="2:3" ht="18" x14ac:dyDescent="0.3">
      <c r="B2" s="4" t="s">
        <v>70</v>
      </c>
    </row>
    <row r="4" spans="2:3" x14ac:dyDescent="0.3">
      <c r="B4" s="3" t="s">
        <v>71</v>
      </c>
      <c r="C4" s="2" t="s">
        <v>72</v>
      </c>
    </row>
    <row r="5" spans="2:3" x14ac:dyDescent="0.3">
      <c r="B5" t="s">
        <v>73</v>
      </c>
      <c r="C5" s="5"/>
    </row>
    <row r="6" spans="2:3" x14ac:dyDescent="0.3">
      <c r="B6" t="s">
        <v>74</v>
      </c>
      <c r="C6" s="5"/>
    </row>
    <row r="7" spans="2:3" x14ac:dyDescent="0.3">
      <c r="B7" t="s">
        <v>75</v>
      </c>
      <c r="C7" s="5"/>
    </row>
    <row r="8" spans="2:3" x14ac:dyDescent="0.3">
      <c r="B8" t="s">
        <v>76</v>
      </c>
      <c r="C8" s="5"/>
    </row>
    <row r="9" spans="2:3" x14ac:dyDescent="0.3">
      <c r="B9" t="s">
        <v>77</v>
      </c>
      <c r="C9" s="5"/>
    </row>
    <row r="10" spans="2:3" x14ac:dyDescent="0.3">
      <c r="B10" t="s">
        <v>115</v>
      </c>
      <c r="C10" s="5"/>
    </row>
    <row r="11" spans="2:3" x14ac:dyDescent="0.3">
      <c r="B11" t="s">
        <v>78</v>
      </c>
    </row>
    <row r="12" spans="2:3" x14ac:dyDescent="0.3">
      <c r="B12" t="s">
        <v>79</v>
      </c>
    </row>
    <row r="14" spans="2:3" x14ac:dyDescent="0.3">
      <c r="B14" s="3" t="s">
        <v>80</v>
      </c>
    </row>
    <row r="15" spans="2:3" x14ac:dyDescent="0.3">
      <c r="B15" t="s">
        <v>81</v>
      </c>
    </row>
    <row r="16" spans="2:3" x14ac:dyDescent="0.3">
      <c r="B16" t="s">
        <v>82</v>
      </c>
    </row>
    <row r="18" spans="2:2" x14ac:dyDescent="0.3">
      <c r="B18" s="3" t="s">
        <v>83</v>
      </c>
    </row>
    <row r="19" spans="2:2" x14ac:dyDescent="0.3">
      <c r="B19" t="s">
        <v>84</v>
      </c>
    </row>
    <row r="20" spans="2:2" x14ac:dyDescent="0.3">
      <c r="B20" t="s">
        <v>85</v>
      </c>
    </row>
    <row r="21" spans="2:2" x14ac:dyDescent="0.3">
      <c r="B21" t="s">
        <v>86</v>
      </c>
    </row>
    <row r="22" spans="2:2" x14ac:dyDescent="0.3">
      <c r="B22" t="s">
        <v>87</v>
      </c>
    </row>
    <row r="23" spans="2:2" x14ac:dyDescent="0.3">
      <c r="B23" t="s">
        <v>88</v>
      </c>
    </row>
    <row r="24" spans="2:2" x14ac:dyDescent="0.3">
      <c r="B24" t="s">
        <v>89</v>
      </c>
    </row>
    <row r="25" spans="2:2" x14ac:dyDescent="0.3">
      <c r="B25" t="s">
        <v>90</v>
      </c>
    </row>
    <row r="26" spans="2:2" x14ac:dyDescent="0.3">
      <c r="B26" t="s">
        <v>91</v>
      </c>
    </row>
    <row r="27" spans="2:2" x14ac:dyDescent="0.3">
      <c r="B27" t="s">
        <v>92</v>
      </c>
    </row>
    <row r="29" spans="2:2" x14ac:dyDescent="0.3">
      <c r="B29" s="3" t="s">
        <v>93</v>
      </c>
    </row>
    <row r="30" spans="2:2" x14ac:dyDescent="0.3">
      <c r="B30" t="b">
        <v>1</v>
      </c>
    </row>
    <row r="31" spans="2:2" x14ac:dyDescent="0.3">
      <c r="B31" t="b">
        <v>0</v>
      </c>
    </row>
    <row r="33" spans="2:2" x14ac:dyDescent="0.3">
      <c r="B33" s="3" t="s">
        <v>94</v>
      </c>
    </row>
    <row r="34" spans="2:2" x14ac:dyDescent="0.3">
      <c r="B34" t="s">
        <v>95</v>
      </c>
    </row>
    <row r="35" spans="2:2" x14ac:dyDescent="0.3">
      <c r="B35" t="s">
        <v>96</v>
      </c>
    </row>
    <row r="36" spans="2:2" x14ac:dyDescent="0.3">
      <c r="B36" t="s">
        <v>97</v>
      </c>
    </row>
    <row r="37" spans="2:2" x14ac:dyDescent="0.3">
      <c r="B37" t="s">
        <v>98</v>
      </c>
    </row>
    <row r="39" spans="2:2" x14ac:dyDescent="0.3">
      <c r="B39" s="3" t="s">
        <v>99</v>
      </c>
    </row>
    <row r="40" spans="2:2" x14ac:dyDescent="0.3">
      <c r="B40" t="s">
        <v>48</v>
      </c>
    </row>
    <row r="41" spans="2:2" x14ac:dyDescent="0.3">
      <c r="B41" t="s">
        <v>100</v>
      </c>
    </row>
    <row r="42" spans="2:2" x14ac:dyDescent="0.3">
      <c r="B42" t="s">
        <v>162</v>
      </c>
    </row>
    <row r="43" spans="2:2" x14ac:dyDescent="0.3">
      <c r="B43" t="s">
        <v>163</v>
      </c>
    </row>
    <row r="44" spans="2:2" x14ac:dyDescent="0.3">
      <c r="B44" t="s">
        <v>164</v>
      </c>
    </row>
    <row r="45" spans="2:2" x14ac:dyDescent="0.3">
      <c r="B45" t="s">
        <v>168</v>
      </c>
    </row>
    <row r="46" spans="2:2" x14ac:dyDescent="0.3">
      <c r="B46" t="s">
        <v>167</v>
      </c>
    </row>
    <row r="47" spans="2:2" x14ac:dyDescent="0.3">
      <c r="B47" t="s">
        <v>171</v>
      </c>
    </row>
    <row r="48" spans="2:2" x14ac:dyDescent="0.3">
      <c r="B48" t="s">
        <v>165</v>
      </c>
    </row>
    <row r="49" spans="2:2" x14ac:dyDescent="0.3">
      <c r="B49" t="s">
        <v>166</v>
      </c>
    </row>
    <row r="50" spans="2:2" x14ac:dyDescent="0.3">
      <c r="B50" t="s">
        <v>156</v>
      </c>
    </row>
    <row r="51" spans="2:2" x14ac:dyDescent="0.3">
      <c r="B51" t="s">
        <v>101</v>
      </c>
    </row>
    <row r="52" spans="2:2" x14ac:dyDescent="0.3">
      <c r="B52" t="s">
        <v>102</v>
      </c>
    </row>
    <row r="53" spans="2:2" x14ac:dyDescent="0.3">
      <c r="B53" t="s">
        <v>172</v>
      </c>
    </row>
    <row r="55" spans="2:2" x14ac:dyDescent="0.3">
      <c r="B55" s="3" t="s">
        <v>103</v>
      </c>
    </row>
    <row r="56" spans="2:2" x14ac:dyDescent="0.3">
      <c r="B56" t="s">
        <v>104</v>
      </c>
    </row>
    <row r="57" spans="2:2" x14ac:dyDescent="0.3">
      <c r="B57" t="s">
        <v>105</v>
      </c>
    </row>
    <row r="58" spans="2:2" x14ac:dyDescent="0.3">
      <c r="B58" t="s">
        <v>106</v>
      </c>
    </row>
    <row r="59" spans="2:2" x14ac:dyDescent="0.3">
      <c r="B59" t="s">
        <v>107</v>
      </c>
    </row>
    <row r="60" spans="2:2" x14ac:dyDescent="0.3">
      <c r="B60" t="s">
        <v>108</v>
      </c>
    </row>
    <row r="61" spans="2:2" x14ac:dyDescent="0.3">
      <c r="B61" t="s">
        <v>109</v>
      </c>
    </row>
    <row r="62" spans="2:2" x14ac:dyDescent="0.3">
      <c r="B62" t="s">
        <v>110</v>
      </c>
    </row>
    <row r="63" spans="2:2" x14ac:dyDescent="0.3">
      <c r="B63" t="s">
        <v>97</v>
      </c>
    </row>
    <row r="65" spans="2:2" x14ac:dyDescent="0.3">
      <c r="B65" s="3" t="s">
        <v>111</v>
      </c>
    </row>
    <row r="66" spans="2:2" x14ac:dyDescent="0.3">
      <c r="B66" t="s">
        <v>112</v>
      </c>
    </row>
    <row r="67" spans="2:2" x14ac:dyDescent="0.3">
      <c r="B67" t="s">
        <v>104</v>
      </c>
    </row>
    <row r="68" spans="2:2" x14ac:dyDescent="0.3">
      <c r="B68" t="s">
        <v>105</v>
      </c>
    </row>
    <row r="69" spans="2:2" x14ac:dyDescent="0.3">
      <c r="B69" t="s">
        <v>106</v>
      </c>
    </row>
    <row r="70" spans="2:2" x14ac:dyDescent="0.3">
      <c r="B70" t="s">
        <v>107</v>
      </c>
    </row>
    <row r="71" spans="2:2" x14ac:dyDescent="0.3">
      <c r="B71" t="s">
        <v>108</v>
      </c>
    </row>
    <row r="72" spans="2:2" x14ac:dyDescent="0.3">
      <c r="B72" t="s">
        <v>109</v>
      </c>
    </row>
    <row r="73" spans="2:2" x14ac:dyDescent="0.3">
      <c r="B73" t="s">
        <v>110</v>
      </c>
    </row>
    <row r="74" spans="2:2" x14ac:dyDescent="0.3">
      <c r="B74" t="s">
        <v>97</v>
      </c>
    </row>
    <row r="76" spans="2:2" x14ac:dyDescent="0.3">
      <c r="B76" s="3" t="s">
        <v>204</v>
      </c>
    </row>
    <row r="77" spans="2:2" x14ac:dyDescent="0.3">
      <c r="B77" t="s">
        <v>162</v>
      </c>
    </row>
    <row r="78" spans="2:2" x14ac:dyDescent="0.3">
      <c r="B78" t="s">
        <v>163</v>
      </c>
    </row>
    <row r="79" spans="2:2" x14ac:dyDescent="0.3">
      <c r="B79" t="s">
        <v>164</v>
      </c>
    </row>
    <row r="80" spans="2:2" x14ac:dyDescent="0.3">
      <c r="B80" t="s">
        <v>97</v>
      </c>
    </row>
    <row r="82" spans="2:4" x14ac:dyDescent="0.3">
      <c r="B82" s="3" t="s">
        <v>113</v>
      </c>
      <c r="C82" s="6" t="s">
        <v>114</v>
      </c>
      <c r="D82" s="6"/>
    </row>
    <row r="83" spans="2:4" x14ac:dyDescent="0.3">
      <c r="B83" s="8">
        <v>44501</v>
      </c>
      <c r="C83" s="7">
        <v>44531</v>
      </c>
      <c r="D83" s="7"/>
    </row>
    <row r="84" spans="2:4" x14ac:dyDescent="0.3">
      <c r="B84" s="8">
        <v>44531</v>
      </c>
      <c r="C84" s="7">
        <v>44562</v>
      </c>
      <c r="D84" s="7"/>
    </row>
    <row r="85" spans="2:4" x14ac:dyDescent="0.3">
      <c r="B85" s="8">
        <v>44562</v>
      </c>
      <c r="C85" s="7">
        <v>44593</v>
      </c>
    </row>
    <row r="86" spans="2:4" x14ac:dyDescent="0.3">
      <c r="B86" s="8">
        <v>44593</v>
      </c>
      <c r="C86" s="7">
        <v>44621</v>
      </c>
    </row>
    <row r="87" spans="2:4" x14ac:dyDescent="0.3">
      <c r="B87" s="8">
        <v>44621</v>
      </c>
      <c r="C87" s="7">
        <v>44652</v>
      </c>
    </row>
    <row r="88" spans="2:4" x14ac:dyDescent="0.3">
      <c r="B88" s="8">
        <v>44652</v>
      </c>
      <c r="C88" s="7">
        <v>44682</v>
      </c>
    </row>
    <row r="89" spans="2:4" x14ac:dyDescent="0.3">
      <c r="B89" s="8">
        <v>44682</v>
      </c>
      <c r="C89" s="7">
        <v>44713</v>
      </c>
    </row>
    <row r="90" spans="2:4" x14ac:dyDescent="0.3">
      <c r="B90" s="8">
        <v>44713</v>
      </c>
      <c r="C90" s="7">
        <v>44743</v>
      </c>
    </row>
    <row r="91" spans="2:4" x14ac:dyDescent="0.3">
      <c r="B91" s="8">
        <v>44743</v>
      </c>
      <c r="C91" s="7">
        <v>44774</v>
      </c>
    </row>
    <row r="92" spans="2:4" x14ac:dyDescent="0.3">
      <c r="B92" s="8">
        <v>44774</v>
      </c>
      <c r="C92" s="7">
        <v>44805</v>
      </c>
    </row>
    <row r="93" spans="2:4" x14ac:dyDescent="0.3">
      <c r="B93" s="8">
        <v>44805</v>
      </c>
      <c r="C93" s="7">
        <v>44835</v>
      </c>
    </row>
    <row r="94" spans="2:4" x14ac:dyDescent="0.3">
      <c r="B94" s="8">
        <v>44835</v>
      </c>
      <c r="C94" s="7">
        <v>44866</v>
      </c>
    </row>
    <row r="95" spans="2:4" x14ac:dyDescent="0.3">
      <c r="B95" s="8">
        <v>44866</v>
      </c>
      <c r="C95" s="7">
        <v>44896</v>
      </c>
    </row>
    <row r="96" spans="2:4" x14ac:dyDescent="0.3">
      <c r="B96" s="8">
        <v>44896</v>
      </c>
      <c r="C96" s="7">
        <v>44927</v>
      </c>
    </row>
    <row r="97" spans="2:3" x14ac:dyDescent="0.3">
      <c r="B97" s="8">
        <v>44927</v>
      </c>
      <c r="C97" s="7">
        <v>44958</v>
      </c>
    </row>
    <row r="98" spans="2:3" x14ac:dyDescent="0.3">
      <c r="B98" s="8">
        <v>44958</v>
      </c>
      <c r="C98" s="7">
        <v>44986</v>
      </c>
    </row>
    <row r="99" spans="2:3" x14ac:dyDescent="0.3">
      <c r="B99" s="8">
        <v>44986</v>
      </c>
      <c r="C99" s="7">
        <v>45017</v>
      </c>
    </row>
    <row r="100" spans="2:3" x14ac:dyDescent="0.3">
      <c r="B100" s="8">
        <v>45017</v>
      </c>
      <c r="C100" s="7">
        <v>45047</v>
      </c>
    </row>
    <row r="101" spans="2:3" x14ac:dyDescent="0.3">
      <c r="B101" s="8">
        <v>45047</v>
      </c>
      <c r="C101" s="7">
        <v>45078</v>
      </c>
    </row>
    <row r="102" spans="2:3" x14ac:dyDescent="0.3">
      <c r="B102" s="8">
        <v>45078</v>
      </c>
      <c r="C102" s="7">
        <v>45108</v>
      </c>
    </row>
    <row r="103" spans="2:3" x14ac:dyDescent="0.3">
      <c r="B103" s="8">
        <v>45108</v>
      </c>
      <c r="C103" s="7">
        <v>45139</v>
      </c>
    </row>
    <row r="104" spans="2:3" x14ac:dyDescent="0.3">
      <c r="B104" s="8">
        <v>45139</v>
      </c>
      <c r="C104" s="7">
        <v>45170</v>
      </c>
    </row>
    <row r="105" spans="2:3" x14ac:dyDescent="0.3">
      <c r="B105" s="8">
        <v>45170</v>
      </c>
      <c r="C105" s="7">
        <v>45200</v>
      </c>
    </row>
    <row r="106" spans="2:3" x14ac:dyDescent="0.3">
      <c r="B106" s="8">
        <v>45200</v>
      </c>
      <c r="C106" s="7">
        <v>45231</v>
      </c>
    </row>
    <row r="107" spans="2:3" x14ac:dyDescent="0.3">
      <c r="B107" s="8">
        <v>45231</v>
      </c>
      <c r="C107" s="7">
        <v>45261</v>
      </c>
    </row>
    <row r="108" spans="2:3" x14ac:dyDescent="0.3">
      <c r="B108" s="8">
        <v>45261</v>
      </c>
      <c r="C108" s="7">
        <v>45292</v>
      </c>
    </row>
    <row r="109" spans="2:3" x14ac:dyDescent="0.3">
      <c r="B109" s="8">
        <v>45292</v>
      </c>
      <c r="C109" s="7">
        <v>45323</v>
      </c>
    </row>
    <row r="110" spans="2:3" x14ac:dyDescent="0.3">
      <c r="B110" s="8">
        <v>45323</v>
      </c>
      <c r="C110" s="7">
        <v>45352</v>
      </c>
    </row>
    <row r="111" spans="2:3" x14ac:dyDescent="0.3">
      <c r="B111" s="8">
        <v>45352</v>
      </c>
      <c r="C111" s="7">
        <v>45383</v>
      </c>
    </row>
    <row r="112" spans="2:3" x14ac:dyDescent="0.3">
      <c r="B112" s="8">
        <v>45383</v>
      </c>
      <c r="C112" s="7">
        <v>45413</v>
      </c>
    </row>
    <row r="113" spans="2:3" x14ac:dyDescent="0.3">
      <c r="B113" s="8">
        <v>45413</v>
      </c>
      <c r="C113" s="7">
        <v>45444</v>
      </c>
    </row>
    <row r="114" spans="2:3" x14ac:dyDescent="0.3">
      <c r="B114" s="8">
        <v>45444</v>
      </c>
      <c r="C114" s="7">
        <v>45474</v>
      </c>
    </row>
    <row r="115" spans="2:3" x14ac:dyDescent="0.3">
      <c r="B115" s="8">
        <v>45474</v>
      </c>
      <c r="C115" s="7">
        <v>45505</v>
      </c>
    </row>
    <row r="116" spans="2:3" x14ac:dyDescent="0.3">
      <c r="B116" s="8">
        <v>45505</v>
      </c>
      <c r="C116" s="7">
        <v>45536</v>
      </c>
    </row>
    <row r="117" spans="2:3" x14ac:dyDescent="0.3">
      <c r="B117" s="8">
        <v>45536</v>
      </c>
      <c r="C117" s="7">
        <v>45566</v>
      </c>
    </row>
    <row r="118" spans="2:3" x14ac:dyDescent="0.3">
      <c r="B118" s="8">
        <v>45566</v>
      </c>
      <c r="C118" s="7">
        <v>45597</v>
      </c>
    </row>
    <row r="119" spans="2:3" x14ac:dyDescent="0.3">
      <c r="B119" s="8">
        <v>45597</v>
      </c>
      <c r="C119" s="7">
        <v>45627</v>
      </c>
    </row>
    <row r="120" spans="2:3" x14ac:dyDescent="0.3">
      <c r="B120" s="8">
        <v>45627</v>
      </c>
      <c r="C120" s="7">
        <v>45658</v>
      </c>
    </row>
    <row r="121" spans="2:3" x14ac:dyDescent="0.3">
      <c r="B121" s="8">
        <v>45658</v>
      </c>
      <c r="C121" s="7">
        <v>45689</v>
      </c>
    </row>
    <row r="122" spans="2:3" x14ac:dyDescent="0.3">
      <c r="B122" s="8">
        <v>45689</v>
      </c>
      <c r="C122" s="7">
        <v>45717</v>
      </c>
    </row>
    <row r="123" spans="2:3" x14ac:dyDescent="0.3">
      <c r="B123" s="8">
        <v>45717</v>
      </c>
      <c r="C123" s="7">
        <v>45748</v>
      </c>
    </row>
    <row r="124" spans="2:3" x14ac:dyDescent="0.3">
      <c r="B124" s="8">
        <v>45748</v>
      </c>
      <c r="C124" s="7">
        <v>45778</v>
      </c>
    </row>
    <row r="125" spans="2:3" x14ac:dyDescent="0.3">
      <c r="B125" s="8">
        <v>45778</v>
      </c>
      <c r="C125" s="7">
        <v>45809</v>
      </c>
    </row>
    <row r="126" spans="2:3" x14ac:dyDescent="0.3">
      <c r="B126" s="8">
        <v>45809</v>
      </c>
      <c r="C126" s="7">
        <v>45839</v>
      </c>
    </row>
    <row r="127" spans="2:3" x14ac:dyDescent="0.3">
      <c r="B127" s="8">
        <v>45839</v>
      </c>
      <c r="C127" s="7">
        <v>45870</v>
      </c>
    </row>
    <row r="128" spans="2:3" x14ac:dyDescent="0.3">
      <c r="B128" s="8">
        <v>45870</v>
      </c>
      <c r="C128" s="7">
        <v>45901</v>
      </c>
    </row>
    <row r="129" spans="2:3" x14ac:dyDescent="0.3">
      <c r="B129" s="8">
        <v>45901</v>
      </c>
      <c r="C129" s="7">
        <v>45931</v>
      </c>
    </row>
    <row r="130" spans="2:3" x14ac:dyDescent="0.3">
      <c r="B130" s="8">
        <v>45931</v>
      </c>
      <c r="C130" s="7">
        <v>45962</v>
      </c>
    </row>
    <row r="131" spans="2:3" x14ac:dyDescent="0.3">
      <c r="B131" s="8">
        <v>45962</v>
      </c>
      <c r="C131" s="7">
        <v>45992</v>
      </c>
    </row>
    <row r="132" spans="2:3" x14ac:dyDescent="0.3">
      <c r="B132" s="8">
        <v>45992</v>
      </c>
      <c r="C132" s="7">
        <v>46023</v>
      </c>
    </row>
    <row r="133" spans="2:3" x14ac:dyDescent="0.3">
      <c r="B133" s="8">
        <v>46023</v>
      </c>
      <c r="C133" s="7">
        <v>46054</v>
      </c>
    </row>
    <row r="134" spans="2:3" x14ac:dyDescent="0.3">
      <c r="B134" s="8">
        <v>46054</v>
      </c>
      <c r="C134" s="7">
        <v>46082</v>
      </c>
    </row>
    <row r="135" spans="2:3" x14ac:dyDescent="0.3">
      <c r="B135" s="8">
        <v>46082</v>
      </c>
      <c r="C135" s="7">
        <v>46113</v>
      </c>
    </row>
    <row r="136" spans="2:3" x14ac:dyDescent="0.3">
      <c r="B136" s="8">
        <v>46113</v>
      </c>
      <c r="C136" s="7">
        <v>46143</v>
      </c>
    </row>
    <row r="137" spans="2:3" x14ac:dyDescent="0.3">
      <c r="B137" s="8">
        <v>46143</v>
      </c>
      <c r="C137" s="7">
        <v>46174</v>
      </c>
    </row>
    <row r="138" spans="2:3" x14ac:dyDescent="0.3">
      <c r="B138" s="8">
        <v>46174</v>
      </c>
      <c r="C138" s="7">
        <v>46204</v>
      </c>
    </row>
    <row r="139" spans="2:3" x14ac:dyDescent="0.3">
      <c r="B139" s="8">
        <v>46204</v>
      </c>
      <c r="C139" s="7">
        <v>46235</v>
      </c>
    </row>
    <row r="140" spans="2:3" x14ac:dyDescent="0.3">
      <c r="B140" s="8">
        <v>46235</v>
      </c>
      <c r="C140" s="7">
        <v>46266</v>
      </c>
    </row>
    <row r="141" spans="2:3" x14ac:dyDescent="0.3">
      <c r="B141" s="8">
        <v>46266</v>
      </c>
      <c r="C141" s="7">
        <v>46296</v>
      </c>
    </row>
    <row r="142" spans="2:3" x14ac:dyDescent="0.3">
      <c r="B142" s="8">
        <v>46296</v>
      </c>
      <c r="C142" s="7">
        <v>46327</v>
      </c>
    </row>
    <row r="143" spans="2:3" x14ac:dyDescent="0.3">
      <c r="B143" s="8">
        <v>46327</v>
      </c>
      <c r="C143" s="7">
        <v>46357</v>
      </c>
    </row>
    <row r="144" spans="2:3" x14ac:dyDescent="0.3">
      <c r="B144" s="8">
        <v>46357</v>
      </c>
      <c r="C144" s="7">
        <v>46388</v>
      </c>
    </row>
    <row r="145" spans="2:3" x14ac:dyDescent="0.3">
      <c r="B145" s="8">
        <v>46388</v>
      </c>
      <c r="C145" s="7">
        <v>46419</v>
      </c>
    </row>
    <row r="146" spans="2:3" x14ac:dyDescent="0.3">
      <c r="B146" s="8">
        <v>46419</v>
      </c>
      <c r="C146" s="7">
        <v>46447</v>
      </c>
    </row>
    <row r="147" spans="2:3" x14ac:dyDescent="0.3">
      <c r="B147" s="8">
        <v>46447</v>
      </c>
      <c r="C147" s="7">
        <v>46478</v>
      </c>
    </row>
    <row r="148" spans="2:3" x14ac:dyDescent="0.3">
      <c r="B148" s="8">
        <v>46478</v>
      </c>
      <c r="C148" s="7">
        <v>46508</v>
      </c>
    </row>
    <row r="149" spans="2:3" x14ac:dyDescent="0.3">
      <c r="B149" s="8">
        <v>46508</v>
      </c>
      <c r="C149" s="7">
        <v>46539</v>
      </c>
    </row>
    <row r="150" spans="2:3" x14ac:dyDescent="0.3">
      <c r="B150" s="8">
        <v>46539</v>
      </c>
      <c r="C150" s="7">
        <v>46569</v>
      </c>
    </row>
    <row r="151" spans="2:3" x14ac:dyDescent="0.3">
      <c r="B151" s="8">
        <v>46569</v>
      </c>
      <c r="C151" s="7">
        <v>46600</v>
      </c>
    </row>
    <row r="152" spans="2:3" x14ac:dyDescent="0.3">
      <c r="B152" s="8">
        <v>46600</v>
      </c>
      <c r="C152" s="7">
        <v>46631</v>
      </c>
    </row>
    <row r="153" spans="2:3" x14ac:dyDescent="0.3">
      <c r="B153" s="8">
        <v>46631</v>
      </c>
      <c r="C153" s="7">
        <v>46661</v>
      </c>
    </row>
    <row r="154" spans="2:3" x14ac:dyDescent="0.3">
      <c r="B154" s="8">
        <v>46661</v>
      </c>
      <c r="C154" s="7">
        <v>46692</v>
      </c>
    </row>
    <row r="155" spans="2:3" x14ac:dyDescent="0.3">
      <c r="B155" s="8">
        <v>46692</v>
      </c>
      <c r="C155" s="7">
        <v>46722</v>
      </c>
    </row>
    <row r="156" spans="2:3" x14ac:dyDescent="0.3">
      <c r="B156" s="8">
        <v>46722</v>
      </c>
      <c r="C156" s="7">
        <v>46753</v>
      </c>
    </row>
    <row r="157" spans="2:3" x14ac:dyDescent="0.3">
      <c r="B157" s="8">
        <v>46753</v>
      </c>
      <c r="C157" s="7">
        <v>46784</v>
      </c>
    </row>
    <row r="158" spans="2:3" x14ac:dyDescent="0.3">
      <c r="B158" s="8">
        <v>46784</v>
      </c>
      <c r="C158" s="7">
        <v>46813</v>
      </c>
    </row>
    <row r="159" spans="2:3" x14ac:dyDescent="0.3">
      <c r="B159" s="8">
        <v>46813</v>
      </c>
      <c r="C159" s="7">
        <v>46844</v>
      </c>
    </row>
    <row r="160" spans="2:3" x14ac:dyDescent="0.3">
      <c r="B160" s="8">
        <v>46844</v>
      </c>
      <c r="C160" s="7">
        <v>46874</v>
      </c>
    </row>
    <row r="161" spans="2:3" x14ac:dyDescent="0.3">
      <c r="B161" s="8">
        <v>46874</v>
      </c>
      <c r="C161" s="7">
        <v>46905</v>
      </c>
    </row>
    <row r="162" spans="2:3" x14ac:dyDescent="0.3">
      <c r="B162" s="8">
        <v>46905</v>
      </c>
      <c r="C162" s="7">
        <v>46935</v>
      </c>
    </row>
    <row r="163" spans="2:3" x14ac:dyDescent="0.3">
      <c r="B163" s="8">
        <v>46935</v>
      </c>
      <c r="C163" s="7">
        <v>46966</v>
      </c>
    </row>
    <row r="164" spans="2:3" x14ac:dyDescent="0.3">
      <c r="B164" s="8">
        <v>46966</v>
      </c>
      <c r="C164" s="7">
        <v>46997</v>
      </c>
    </row>
    <row r="165" spans="2:3" x14ac:dyDescent="0.3">
      <c r="B165" s="8">
        <v>46997</v>
      </c>
      <c r="C165" s="7">
        <v>47027</v>
      </c>
    </row>
    <row r="166" spans="2:3" x14ac:dyDescent="0.3">
      <c r="B166" s="8">
        <v>47027</v>
      </c>
      <c r="C166" s="7">
        <v>47058</v>
      </c>
    </row>
    <row r="167" spans="2:3" x14ac:dyDescent="0.3">
      <c r="B167" s="8">
        <v>47058</v>
      </c>
      <c r="C167" s="7">
        <v>47088</v>
      </c>
    </row>
    <row r="168" spans="2:3" x14ac:dyDescent="0.3">
      <c r="B168" s="8">
        <v>47088</v>
      </c>
      <c r="C168" s="7">
        <v>47119</v>
      </c>
    </row>
    <row r="169" spans="2:3" x14ac:dyDescent="0.3">
      <c r="B169" s="8">
        <v>47119</v>
      </c>
      <c r="C169" s="7">
        <v>47150</v>
      </c>
    </row>
    <row r="170" spans="2:3" x14ac:dyDescent="0.3">
      <c r="B170" s="8">
        <v>47150</v>
      </c>
      <c r="C170" s="7">
        <v>47178</v>
      </c>
    </row>
    <row r="171" spans="2:3" x14ac:dyDescent="0.3">
      <c r="B171" s="8">
        <v>47178</v>
      </c>
      <c r="C171" s="7">
        <v>47209</v>
      </c>
    </row>
    <row r="172" spans="2:3" x14ac:dyDescent="0.3">
      <c r="B172" s="8">
        <v>47209</v>
      </c>
      <c r="C172" s="7">
        <v>47239</v>
      </c>
    </row>
    <row r="173" spans="2:3" x14ac:dyDescent="0.3">
      <c r="B173" s="8">
        <v>47239</v>
      </c>
      <c r="C173" s="7">
        <v>47270</v>
      </c>
    </row>
    <row r="174" spans="2:3" x14ac:dyDescent="0.3">
      <c r="B174" s="8">
        <v>47270</v>
      </c>
      <c r="C174" s="7">
        <v>47300</v>
      </c>
    </row>
    <row r="175" spans="2:3" x14ac:dyDescent="0.3">
      <c r="B175" s="8">
        <v>47300</v>
      </c>
      <c r="C175" s="7">
        <v>47331</v>
      </c>
    </row>
    <row r="176" spans="2:3" x14ac:dyDescent="0.3">
      <c r="B176" s="8">
        <v>47331</v>
      </c>
      <c r="C176" s="7">
        <v>47362</v>
      </c>
    </row>
    <row r="177" spans="2:3" x14ac:dyDescent="0.3">
      <c r="B177" s="8">
        <v>47362</v>
      </c>
      <c r="C177" s="7">
        <v>47392</v>
      </c>
    </row>
    <row r="178" spans="2:3" x14ac:dyDescent="0.3">
      <c r="B178" s="8">
        <v>47392</v>
      </c>
      <c r="C178" s="7">
        <v>47423</v>
      </c>
    </row>
    <row r="179" spans="2:3" x14ac:dyDescent="0.3">
      <c r="B179" s="8">
        <v>47423</v>
      </c>
      <c r="C179" s="7">
        <v>47453</v>
      </c>
    </row>
    <row r="180" spans="2:3" x14ac:dyDescent="0.3">
      <c r="B180" s="8">
        <v>47453</v>
      </c>
      <c r="C180" s="7">
        <v>47484</v>
      </c>
    </row>
    <row r="181" spans="2:3" x14ac:dyDescent="0.3">
      <c r="B181" s="8">
        <v>47484</v>
      </c>
      <c r="C181" s="7">
        <v>47515</v>
      </c>
    </row>
    <row r="182" spans="2:3" x14ac:dyDescent="0.3">
      <c r="B182" s="8">
        <v>47515</v>
      </c>
      <c r="C182" s="7">
        <v>47543</v>
      </c>
    </row>
    <row r="183" spans="2:3" x14ac:dyDescent="0.3">
      <c r="B183" s="8">
        <v>47543</v>
      </c>
      <c r="C183" s="7">
        <v>47574</v>
      </c>
    </row>
    <row r="184" spans="2:3" x14ac:dyDescent="0.3">
      <c r="B184" s="8">
        <v>47574</v>
      </c>
      <c r="C184" s="7">
        <v>47604</v>
      </c>
    </row>
    <row r="185" spans="2:3" x14ac:dyDescent="0.3">
      <c r="B185" s="8">
        <v>47604</v>
      </c>
      <c r="C185" s="7">
        <v>47635</v>
      </c>
    </row>
    <row r="186" spans="2:3" x14ac:dyDescent="0.3">
      <c r="B186" s="8">
        <v>47635</v>
      </c>
      <c r="C186" s="7">
        <v>47665</v>
      </c>
    </row>
    <row r="187" spans="2:3" x14ac:dyDescent="0.3">
      <c r="B187" s="8">
        <v>47665</v>
      </c>
      <c r="C187" s="7">
        <v>47696</v>
      </c>
    </row>
    <row r="188" spans="2:3" x14ac:dyDescent="0.3">
      <c r="B188" s="8">
        <v>47696</v>
      </c>
      <c r="C188" s="7">
        <v>47727</v>
      </c>
    </row>
    <row r="189" spans="2:3" x14ac:dyDescent="0.3">
      <c r="B189" s="8">
        <v>47727</v>
      </c>
      <c r="C189" s="7">
        <v>47757</v>
      </c>
    </row>
    <row r="190" spans="2:3" x14ac:dyDescent="0.3">
      <c r="B190" s="8">
        <v>47757</v>
      </c>
      <c r="C190" s="7">
        <v>47788</v>
      </c>
    </row>
    <row r="191" spans="2:3" x14ac:dyDescent="0.3">
      <c r="B191" s="8">
        <v>47788</v>
      </c>
      <c r="C191" s="7">
        <v>47818</v>
      </c>
    </row>
    <row r="192" spans="2:3" x14ac:dyDescent="0.3">
      <c r="B192" s="8">
        <v>47818</v>
      </c>
      <c r="C192" s="7">
        <v>47849</v>
      </c>
    </row>
  </sheetData>
  <pageMargins left="0.7" right="0.7" top="0.75" bottom="0.75" header="0.3" footer="0.3"/>
  <pageSetup paperSize="9" orientation="portrait" r:id="rId1"/>
  <headerFooter>
    <oddHeader>&amp;C&amp;"Verdana"&amp;7&amp;K000000Turner &amp; Townsend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hecks">
    <tabColor rgb="FF92D050"/>
  </sheetPr>
  <dimension ref="B1:C20"/>
  <sheetViews>
    <sheetView showGridLines="0" zoomScaleNormal="100" workbookViewId="0">
      <selection activeCell="N9" sqref="N9"/>
    </sheetView>
  </sheetViews>
  <sheetFormatPr defaultColWidth="8.5546875" defaultRowHeight="14.4" x14ac:dyDescent="0.3"/>
  <cols>
    <col min="1" max="1" width="1" style="2" customWidth="1"/>
    <col min="2" max="2" width="38.88671875" style="2" customWidth="1"/>
    <col min="3" max="3" width="14.6640625" style="2" bestFit="1" customWidth="1"/>
    <col min="4" max="4" width="8.5546875" style="2"/>
    <col min="5" max="5" width="12.6640625" style="2" bestFit="1" customWidth="1"/>
    <col min="6" max="16384" width="8.5546875" style="2"/>
  </cols>
  <sheetData>
    <row r="1" spans="2:3" ht="5.4" customHeight="1" x14ac:dyDescent="0.3"/>
    <row r="2" spans="2:3" ht="18" x14ac:dyDescent="0.3">
      <c r="B2" s="10" t="s">
        <v>180</v>
      </c>
    </row>
    <row r="4" spans="2:3" x14ac:dyDescent="0.3">
      <c r="B4" s="2" t="s">
        <v>3</v>
      </c>
      <c r="C4" s="2" t="s">
        <v>4</v>
      </c>
    </row>
    <row r="5" spans="2:3" x14ac:dyDescent="0.3">
      <c r="B5" s="2" t="str">
        <f ca="1">'Application overview'!K1</f>
        <v>Application overview</v>
      </c>
      <c r="C5" s="9">
        <f>'Application overview'!J1</f>
        <v>30</v>
      </c>
    </row>
    <row r="6" spans="2:3" x14ac:dyDescent="0.3">
      <c r="B6" s="2" t="str">
        <f ca="1">'Project 1'!I2</f>
        <v>Project 1</v>
      </c>
      <c r="C6" s="9">
        <f>'Project 1'!$H$2</f>
        <v>48</v>
      </c>
    </row>
    <row r="7" spans="2:3" x14ac:dyDescent="0.3">
      <c r="B7" s="2" t="str">
        <f ca="1">'Project 2'!I2</f>
        <v>Project 2</v>
      </c>
      <c r="C7" s="9">
        <f>'Project 2'!$H$2</f>
        <v>48</v>
      </c>
    </row>
    <row r="8" spans="2:3" x14ac:dyDescent="0.3">
      <c r="B8" s="2" t="str">
        <f ca="1">'Project 3'!I2</f>
        <v>Project 3</v>
      </c>
      <c r="C8" s="9">
        <f>'Project 3'!$H$2</f>
        <v>48</v>
      </c>
    </row>
    <row r="9" spans="2:3" x14ac:dyDescent="0.3">
      <c r="B9" s="2" t="str">
        <f ca="1">'Project 4'!I2</f>
        <v>Project 4</v>
      </c>
      <c r="C9" s="9">
        <f>'Project 4'!$H$2</f>
        <v>48</v>
      </c>
    </row>
    <row r="10" spans="2:3" x14ac:dyDescent="0.3">
      <c r="B10" s="2" t="str">
        <f ca="1">'Project 5'!I2</f>
        <v>Project 5</v>
      </c>
      <c r="C10" s="9">
        <f>'Project 5'!$H$2</f>
        <v>48</v>
      </c>
    </row>
    <row r="11" spans="2:3" x14ac:dyDescent="0.3">
      <c r="B11" s="2" t="str">
        <f ca="1">'Project 6'!I2</f>
        <v>Project 6</v>
      </c>
      <c r="C11" s="9">
        <f>'Project 6'!$H$2</f>
        <v>48</v>
      </c>
    </row>
    <row r="12" spans="2:3" x14ac:dyDescent="0.3">
      <c r="B12" s="2" t="str">
        <f ca="1">'Project 7'!I2</f>
        <v>Project 7</v>
      </c>
      <c r="C12" s="9">
        <f>'Project 7'!$H$2</f>
        <v>48</v>
      </c>
    </row>
    <row r="13" spans="2:3" x14ac:dyDescent="0.3">
      <c r="B13" s="2" t="str">
        <f ca="1">'Project 8'!I2</f>
        <v>Project 8</v>
      </c>
      <c r="C13" s="9">
        <f>'Project 8'!$H$2</f>
        <v>48</v>
      </c>
    </row>
    <row r="14" spans="2:3" x14ac:dyDescent="0.3">
      <c r="B14" s="2" t="str">
        <f ca="1">'Project 9'!I2</f>
        <v>Project 9</v>
      </c>
      <c r="C14" s="9">
        <f>'Project 9'!$H$2</f>
        <v>48</v>
      </c>
    </row>
    <row r="15" spans="2:3" x14ac:dyDescent="0.3">
      <c r="B15" s="2" t="str">
        <f ca="1">'Project 10'!I2</f>
        <v>Project 10</v>
      </c>
      <c r="C15" s="9">
        <f>'Project 10'!$H$2</f>
        <v>48</v>
      </c>
    </row>
    <row r="16" spans="2:3" x14ac:dyDescent="0.3">
      <c r="B16" s="2" t="s">
        <v>135</v>
      </c>
      <c r="C16" s="9">
        <f>'Subsidy control'!K2</f>
        <v>2</v>
      </c>
    </row>
    <row r="17" spans="2:3" x14ac:dyDescent="0.3">
      <c r="B17" s="2" t="str">
        <f ca="1">'Equality Diversity Inclusion'!J2</f>
        <v>Equality Diversity Inclusion</v>
      </c>
      <c r="C17" s="9">
        <f>'Equality Diversity Inclusion'!I2</f>
        <v>3</v>
      </c>
    </row>
    <row r="18" spans="2:3" x14ac:dyDescent="0.3">
      <c r="B18" s="2" t="str">
        <f ca="1">Declaration!K2</f>
        <v>Declaration</v>
      </c>
      <c r="C18" s="9">
        <f>Declaration!J2</f>
        <v>7</v>
      </c>
    </row>
    <row r="20" spans="2:3" x14ac:dyDescent="0.3">
      <c r="B20" s="3" t="s">
        <v>209</v>
      </c>
    </row>
  </sheetData>
  <sheetProtection algorithmName="SHA-512" hashValue="z41Q6eDaaH0PpN7ckrz6fVHqGb9H7ao5PEs2EJV4MxMCUnS6bo3QsU3N1H7gRDDooJm1g2XGPCznbIMGMD+R1w==" saltValue="YO5EfFA+CXqJhKl4g9/1wg==" spinCount="100000" sheet="1" objects="1" scenarios="1"/>
  <conditionalFormatting sqref="C5:C18">
    <cfRule type="cellIs" dxfId="268" priority="1" operator="greaterThan">
      <formula>0</formula>
    </cfRule>
  </conditionalFormatting>
  <pageMargins left="0.7" right="0.7" top="0.75" bottom="0.75" header="0.3" footer="0.3"/>
  <pageSetup paperSize="9" orientation="portrait" r:id="rId1"/>
  <headerFooter>
    <oddHeader>&amp;C&amp;"Verdana"&amp;7&amp;K000000Turner &amp; Townsend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8B29-F650-4854-BC2F-FD778045C8F6}">
  <sheetPr>
    <tabColor rgb="FF92D050"/>
  </sheetPr>
  <dimension ref="B1:M7"/>
  <sheetViews>
    <sheetView workbookViewId="0">
      <selection activeCell="B26" sqref="B26"/>
    </sheetView>
  </sheetViews>
  <sheetFormatPr defaultColWidth="8.5546875" defaultRowHeight="14.4" x14ac:dyDescent="0.3"/>
  <cols>
    <col min="1" max="1" width="1" style="13" customWidth="1"/>
    <col min="2" max="2" width="36.33203125" style="13" customWidth="1"/>
    <col min="3" max="3" width="9.33203125" style="27" bestFit="1" customWidth="1"/>
    <col min="4" max="11" width="8.21875" style="27" bestFit="1" customWidth="1"/>
    <col min="12" max="12" width="9.21875" style="27" bestFit="1" customWidth="1"/>
    <col min="13" max="13" width="9.33203125" style="27" bestFit="1" customWidth="1"/>
    <col min="14" max="16384" width="8.5546875" style="13"/>
  </cols>
  <sheetData>
    <row r="1" spans="2:13" ht="5.4" customHeight="1" x14ac:dyDescent="0.3"/>
    <row r="2" spans="2:13" ht="18" x14ac:dyDescent="0.3">
      <c r="B2" s="12" t="s">
        <v>179</v>
      </c>
    </row>
    <row r="3" spans="2:13" ht="18.600000000000001" thickBot="1" x14ac:dyDescent="0.35">
      <c r="B3" s="12"/>
    </row>
    <row r="4" spans="2:13" ht="15" thickBot="1" x14ac:dyDescent="0.35">
      <c r="B4" s="44"/>
      <c r="C4" s="40" t="s">
        <v>181</v>
      </c>
      <c r="D4" s="30" t="s">
        <v>182</v>
      </c>
      <c r="E4" s="30" t="s">
        <v>183</v>
      </c>
      <c r="F4" s="30" t="s">
        <v>184</v>
      </c>
      <c r="G4" s="30" t="s">
        <v>185</v>
      </c>
      <c r="H4" s="30" t="s">
        <v>186</v>
      </c>
      <c r="I4" s="30" t="s">
        <v>187</v>
      </c>
      <c r="J4" s="30" t="s">
        <v>188</v>
      </c>
      <c r="K4" s="30" t="s">
        <v>189</v>
      </c>
      <c r="L4" s="33" t="s">
        <v>190</v>
      </c>
      <c r="M4" s="37" t="s">
        <v>43</v>
      </c>
    </row>
    <row r="5" spans="2:13" ht="28.8" x14ac:dyDescent="0.3">
      <c r="B5" s="45" t="s">
        <v>40</v>
      </c>
      <c r="C5" s="41">
        <f>'Project 1'!$C$39</f>
        <v>0</v>
      </c>
      <c r="D5" s="29">
        <f>'Project 2'!$C$39</f>
        <v>0</v>
      </c>
      <c r="E5" s="29">
        <f>'Project 3'!$C$39</f>
        <v>0</v>
      </c>
      <c r="F5" s="29">
        <f>'Project 4'!$C$39</f>
        <v>0</v>
      </c>
      <c r="G5" s="29">
        <f>'Project 5'!$C$39</f>
        <v>0</v>
      </c>
      <c r="H5" s="29">
        <f>'Project 6'!$C$39</f>
        <v>0</v>
      </c>
      <c r="I5" s="29">
        <f>'Project 7'!$C$39</f>
        <v>0</v>
      </c>
      <c r="J5" s="29">
        <f>'Project 8'!$C$39</f>
        <v>0</v>
      </c>
      <c r="K5" s="29">
        <f>'Project 9'!$C$39</f>
        <v>0</v>
      </c>
      <c r="L5" s="34">
        <f>'Project 10'!$C$39</f>
        <v>0</v>
      </c>
      <c r="M5" s="38">
        <f>SUM(C5:L5)</f>
        <v>0</v>
      </c>
    </row>
    <row r="6" spans="2:13" ht="15" thickBot="1" x14ac:dyDescent="0.35">
      <c r="B6" s="46" t="s">
        <v>39</v>
      </c>
      <c r="C6" s="42">
        <f>'Project 1'!$C$38</f>
        <v>0</v>
      </c>
      <c r="D6" s="31">
        <f>'Project 2'!$C$38</f>
        <v>0</v>
      </c>
      <c r="E6" s="31">
        <f>'Project 3'!$C$38</f>
        <v>0</v>
      </c>
      <c r="F6" s="31">
        <f>'Project 4'!$C$38</f>
        <v>0</v>
      </c>
      <c r="G6" s="31">
        <f>'Project 5'!$C$38</f>
        <v>0</v>
      </c>
      <c r="H6" s="31">
        <f>'Project 6'!$C$38</f>
        <v>0</v>
      </c>
      <c r="I6" s="31">
        <f>'Project 7'!$C$38</f>
        <v>0</v>
      </c>
      <c r="J6" s="31">
        <f>'Project 8'!$C$38</f>
        <v>0</v>
      </c>
      <c r="K6" s="31">
        <f>'Project 9'!$C$38</f>
        <v>0</v>
      </c>
      <c r="L6" s="35">
        <f>'Project 10'!$C$38</f>
        <v>0</v>
      </c>
      <c r="M6" s="39">
        <f t="shared" ref="M6" si="0">SUM(C6:L6)</f>
        <v>0</v>
      </c>
    </row>
    <row r="7" spans="2:13" ht="15" thickBot="1" x14ac:dyDescent="0.35">
      <c r="B7" s="24" t="s">
        <v>191</v>
      </c>
      <c r="C7" s="43" t="str">
        <f>IFERROR(C5/C6,"")</f>
        <v/>
      </c>
      <c r="D7" s="32" t="str">
        <f t="shared" ref="D7:M7" si="1">IFERROR(D5/D6,"")</f>
        <v/>
      </c>
      <c r="E7" s="32" t="str">
        <f t="shared" si="1"/>
        <v/>
      </c>
      <c r="F7" s="32" t="str">
        <f t="shared" si="1"/>
        <v/>
      </c>
      <c r="G7" s="32" t="str">
        <f t="shared" si="1"/>
        <v/>
      </c>
      <c r="H7" s="32" t="str">
        <f t="shared" si="1"/>
        <v/>
      </c>
      <c r="I7" s="32" t="str">
        <f t="shared" si="1"/>
        <v/>
      </c>
      <c r="J7" s="32" t="str">
        <f t="shared" si="1"/>
        <v/>
      </c>
      <c r="K7" s="32" t="str">
        <f t="shared" si="1"/>
        <v/>
      </c>
      <c r="L7" s="36" t="str">
        <f t="shared" si="1"/>
        <v/>
      </c>
      <c r="M7" s="28" t="str">
        <f t="shared" si="1"/>
        <v/>
      </c>
    </row>
  </sheetData>
  <sheetProtection algorithmName="SHA-512" hashValue="C5JP9tUoyl5KBzat2BBLEdMu8Lv2NLMoYTG8wE7cRBOx9njP721KQ3RLgYzZk+nlEs7uoeehBxHewlY9PIf+SA==" saltValue="V43K7GVadDVvlk6niA5uMw==" spinCount="100000" sheet="1" objects="1" scenarios="1"/>
  <phoneticPr fontId="3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t1LADetails">
    <tabColor theme="4" tint="0.59999389629810485"/>
  </sheetPr>
  <dimension ref="B1:L45"/>
  <sheetViews>
    <sheetView zoomScale="90" zoomScaleNormal="90" workbookViewId="0">
      <pane ySplit="1" topLeftCell="A2" activePane="bottomLeft" state="frozen"/>
      <selection pane="bottomLeft" activeCell="F13" sqref="F13"/>
    </sheetView>
  </sheetViews>
  <sheetFormatPr defaultColWidth="8.88671875" defaultRowHeight="14.4" x14ac:dyDescent="0.3"/>
  <cols>
    <col min="1" max="1" width="3.44140625" style="74" customWidth="1"/>
    <col min="2" max="2" width="47.5546875" style="74" customWidth="1"/>
    <col min="3" max="3" width="39.44140625" style="74" customWidth="1"/>
    <col min="4" max="4" width="12.44140625" style="54" customWidth="1"/>
    <col min="5" max="5" width="8.88671875" style="54" customWidth="1"/>
    <col min="6" max="6" width="57.44140625" style="54" customWidth="1"/>
    <col min="7" max="8" width="8.88671875" style="54" customWidth="1"/>
    <col min="9" max="9" width="6.6640625" style="54" customWidth="1"/>
    <col min="10" max="11" width="8.88671875" style="54" hidden="1" customWidth="1"/>
    <col min="12" max="12" width="8.88671875" style="54"/>
    <col min="13" max="16384" width="8.88671875" style="74"/>
  </cols>
  <sheetData>
    <row r="1" spans="2:11" ht="18.75" customHeight="1" x14ac:dyDescent="0.3">
      <c r="B1" s="138" t="s">
        <v>197</v>
      </c>
      <c r="C1" s="139"/>
      <c r="J1" s="54">
        <f>SUM(J4:J43)</f>
        <v>30</v>
      </c>
      <c r="K1" s="54" t="str">
        <f ca="1">MID(CELL("filename",B1),FIND("]",CELL("filename",B1))+1,255)</f>
        <v>Application overview</v>
      </c>
    </row>
    <row r="2" spans="2:11" ht="18" x14ac:dyDescent="0.3">
      <c r="B2" s="139"/>
      <c r="C2" s="139"/>
      <c r="D2" s="55"/>
      <c r="F2" s="56"/>
    </row>
    <row r="3" spans="2:11" x14ac:dyDescent="0.3">
      <c r="B3" s="96"/>
      <c r="D3" s="54" t="s">
        <v>5</v>
      </c>
    </row>
    <row r="4" spans="2:11" ht="28.2" customHeight="1" x14ac:dyDescent="0.3">
      <c r="B4" s="83" t="s">
        <v>6</v>
      </c>
      <c r="C4" s="99"/>
      <c r="D4" s="58" t="b">
        <f>Lists!$B$30</f>
        <v>1</v>
      </c>
      <c r="F4" s="59" t="s">
        <v>7</v>
      </c>
      <c r="G4" s="60"/>
      <c r="H4" s="60"/>
      <c r="I4" s="60"/>
      <c r="J4" s="54">
        <f>IF(AND(D4,C4=""),1,0)</f>
        <v>1</v>
      </c>
    </row>
    <row r="5" spans="2:11" ht="60.45" customHeight="1" x14ac:dyDescent="0.3">
      <c r="B5" s="83" t="s">
        <v>198</v>
      </c>
      <c r="C5" s="99"/>
      <c r="D5" s="58" t="b">
        <f>Lists!$B$30</f>
        <v>1</v>
      </c>
      <c r="F5" s="59"/>
      <c r="G5" s="60"/>
      <c r="H5" s="60"/>
      <c r="I5" s="60"/>
      <c r="J5" s="54">
        <f>IF(AND(D5,C5=""),1,0)</f>
        <v>1</v>
      </c>
    </row>
    <row r="6" spans="2:11" ht="19.5" customHeight="1" x14ac:dyDescent="0.3">
      <c r="F6" s="56"/>
    </row>
    <row r="7" spans="2:11" ht="28.8" x14ac:dyDescent="0.3">
      <c r="B7" s="136" t="s">
        <v>8</v>
      </c>
      <c r="C7" s="137"/>
      <c r="D7" s="61"/>
      <c r="F7" s="62" t="s">
        <v>9</v>
      </c>
    </row>
    <row r="8" spans="2:11" ht="24.75" customHeight="1" x14ac:dyDescent="0.3">
      <c r="B8" s="92" t="s">
        <v>10</v>
      </c>
      <c r="C8" s="102"/>
      <c r="D8" s="58" t="b">
        <f>Lists!$B$30</f>
        <v>1</v>
      </c>
      <c r="J8" s="54">
        <f t="shared" ref="J8:J13" si="0">IF(AND(D8,C8=""),1,0)</f>
        <v>1</v>
      </c>
    </row>
    <row r="9" spans="2:11" ht="24.75" customHeight="1" x14ac:dyDescent="0.3">
      <c r="B9" s="92" t="s">
        <v>11</v>
      </c>
      <c r="C9" s="102"/>
      <c r="D9" s="58" t="b">
        <f>Lists!$B$30</f>
        <v>1</v>
      </c>
      <c r="J9" s="54">
        <f t="shared" si="0"/>
        <v>1</v>
      </c>
    </row>
    <row r="10" spans="2:11" ht="24.75" customHeight="1" x14ac:dyDescent="0.3">
      <c r="B10" s="92" t="s">
        <v>12</v>
      </c>
      <c r="C10" s="102"/>
      <c r="D10" s="58" t="b">
        <f>Lists!$B$30</f>
        <v>1</v>
      </c>
      <c r="J10" s="54">
        <f t="shared" si="0"/>
        <v>1</v>
      </c>
    </row>
    <row r="11" spans="2:11" ht="24.75" customHeight="1" x14ac:dyDescent="0.3">
      <c r="B11" s="92" t="s">
        <v>13</v>
      </c>
      <c r="C11" s="21"/>
      <c r="D11" s="58" t="b">
        <f>Lists!$B$30</f>
        <v>1</v>
      </c>
      <c r="J11" s="54">
        <f t="shared" si="0"/>
        <v>1</v>
      </c>
    </row>
    <row r="12" spans="2:11" ht="24.75" customHeight="1" x14ac:dyDescent="0.3">
      <c r="B12" s="92" t="s">
        <v>14</v>
      </c>
      <c r="C12" s="102"/>
      <c r="D12" s="58" t="b">
        <f>Lists!$B$30</f>
        <v>1</v>
      </c>
      <c r="J12" s="54">
        <f t="shared" si="0"/>
        <v>1</v>
      </c>
    </row>
    <row r="13" spans="2:11" ht="28.8" x14ac:dyDescent="0.3">
      <c r="B13" s="103" t="s">
        <v>121</v>
      </c>
      <c r="C13" s="47"/>
      <c r="D13" s="58" t="b">
        <f>Lists!$B$30</f>
        <v>1</v>
      </c>
      <c r="J13" s="54">
        <f t="shared" si="0"/>
        <v>1</v>
      </c>
    </row>
    <row r="14" spans="2:11" x14ac:dyDescent="0.3">
      <c r="B14" s="96"/>
    </row>
    <row r="15" spans="2:11" ht="20.399999999999999" customHeight="1" x14ac:dyDescent="0.3">
      <c r="B15" s="136" t="s">
        <v>15</v>
      </c>
      <c r="C15" s="137"/>
      <c r="D15" s="61"/>
    </row>
    <row r="16" spans="2:11" ht="24.75" customHeight="1" x14ac:dyDescent="0.3">
      <c r="B16" s="92" t="s">
        <v>10</v>
      </c>
      <c r="C16" s="102"/>
      <c r="D16" s="58" t="b">
        <f>Lists!$B$30</f>
        <v>1</v>
      </c>
      <c r="J16" s="54">
        <f t="shared" ref="J16:J20" si="1">IF(AND(D16,C16=""),1,0)</f>
        <v>1</v>
      </c>
    </row>
    <row r="17" spans="2:10" ht="24.75" customHeight="1" x14ac:dyDescent="0.3">
      <c r="B17" s="92" t="s">
        <v>11</v>
      </c>
      <c r="C17" s="102"/>
      <c r="D17" s="58" t="b">
        <f>Lists!$B$30</f>
        <v>1</v>
      </c>
      <c r="J17" s="54">
        <f t="shared" si="1"/>
        <v>1</v>
      </c>
    </row>
    <row r="18" spans="2:10" ht="24.75" customHeight="1" x14ac:dyDescent="0.3">
      <c r="B18" s="92" t="s">
        <v>12</v>
      </c>
      <c r="C18" s="102"/>
      <c r="D18" s="58" t="b">
        <f>Lists!$B$30</f>
        <v>1</v>
      </c>
      <c r="J18" s="54">
        <f t="shared" si="1"/>
        <v>1</v>
      </c>
    </row>
    <row r="19" spans="2:10" ht="24.75" customHeight="1" x14ac:dyDescent="0.3">
      <c r="B19" s="92" t="s">
        <v>13</v>
      </c>
      <c r="C19" s="102"/>
      <c r="D19" s="58" t="b">
        <f>Lists!$B$30</f>
        <v>1</v>
      </c>
      <c r="J19" s="54">
        <f t="shared" si="1"/>
        <v>1</v>
      </c>
    </row>
    <row r="20" spans="2:10" ht="24.75" customHeight="1" x14ac:dyDescent="0.3">
      <c r="B20" s="92" t="s">
        <v>14</v>
      </c>
      <c r="C20" s="102"/>
      <c r="D20" s="58" t="b">
        <f>Lists!$B$30</f>
        <v>1</v>
      </c>
      <c r="J20" s="54">
        <f t="shared" si="1"/>
        <v>1</v>
      </c>
    </row>
    <row r="21" spans="2:10" x14ac:dyDescent="0.3">
      <c r="B21" s="96"/>
    </row>
    <row r="22" spans="2:10" x14ac:dyDescent="0.3">
      <c r="B22" s="136" t="s">
        <v>16</v>
      </c>
      <c r="C22" s="137"/>
      <c r="D22" s="61"/>
      <c r="E22" s="63"/>
      <c r="F22" s="62"/>
    </row>
    <row r="23" spans="2:10" ht="24.75" customHeight="1" x14ac:dyDescent="0.3">
      <c r="B23" s="92" t="s">
        <v>10</v>
      </c>
      <c r="C23" s="102"/>
      <c r="D23" s="58" t="b">
        <f>Lists!$B$30</f>
        <v>1</v>
      </c>
      <c r="J23" s="54">
        <f>IF(AND(D23,C23=""),1,0)</f>
        <v>1</v>
      </c>
    </row>
    <row r="24" spans="2:10" ht="24.75" customHeight="1" x14ac:dyDescent="0.3">
      <c r="B24" s="92" t="s">
        <v>11</v>
      </c>
      <c r="C24" s="102"/>
      <c r="D24" s="58" t="b">
        <f>Lists!$B$30</f>
        <v>1</v>
      </c>
      <c r="J24" s="54">
        <f>IF(AND(D24,C24=""),1,0)</f>
        <v>1</v>
      </c>
    </row>
    <row r="25" spans="2:10" ht="24.75" customHeight="1" x14ac:dyDescent="0.3">
      <c r="B25" s="92" t="s">
        <v>12</v>
      </c>
      <c r="C25" s="102"/>
      <c r="D25" s="58" t="b">
        <f>Lists!$B$30</f>
        <v>1</v>
      </c>
      <c r="J25" s="54">
        <f t="shared" ref="J25:J27" si="2">IF(AND(D25,C25=""),1,0)</f>
        <v>1</v>
      </c>
    </row>
    <row r="26" spans="2:10" ht="23.25" customHeight="1" x14ac:dyDescent="0.3">
      <c r="B26" s="92" t="s">
        <v>13</v>
      </c>
      <c r="C26" s="102"/>
      <c r="D26" s="58" t="b">
        <f>Lists!$B$30</f>
        <v>1</v>
      </c>
      <c r="J26" s="54">
        <f t="shared" si="2"/>
        <v>1</v>
      </c>
    </row>
    <row r="27" spans="2:10" ht="25.5" customHeight="1" x14ac:dyDescent="0.3">
      <c r="B27" s="92" t="s">
        <v>14</v>
      </c>
      <c r="C27" s="102"/>
      <c r="D27" s="58" t="b">
        <f>Lists!$B$30</f>
        <v>1</v>
      </c>
      <c r="J27" s="54">
        <f t="shared" si="2"/>
        <v>1</v>
      </c>
    </row>
    <row r="28" spans="2:10" ht="18" customHeight="1" x14ac:dyDescent="0.3">
      <c r="B28" s="136"/>
      <c r="C28" s="136"/>
    </row>
    <row r="29" spans="2:10" x14ac:dyDescent="0.3">
      <c r="B29" s="134" t="s">
        <v>17</v>
      </c>
      <c r="C29" s="134"/>
      <c r="D29" s="62"/>
      <c r="F29" s="62" t="s">
        <v>210</v>
      </c>
    </row>
    <row r="30" spans="2:10" ht="24.75" customHeight="1" x14ac:dyDescent="0.3">
      <c r="B30" s="92" t="s">
        <v>10</v>
      </c>
      <c r="C30" s="102"/>
      <c r="D30" s="58" t="b">
        <f>Lists!$B$30</f>
        <v>1</v>
      </c>
      <c r="J30" s="54">
        <f t="shared" ref="J30:J35" si="3">IF(AND(D30,C30=""),1,0)</f>
        <v>1</v>
      </c>
    </row>
    <row r="31" spans="2:10" ht="24.75" customHeight="1" x14ac:dyDescent="0.3">
      <c r="B31" s="92" t="s">
        <v>11</v>
      </c>
      <c r="C31" s="102"/>
      <c r="D31" s="58" t="b">
        <f>Lists!$B$30</f>
        <v>1</v>
      </c>
      <c r="J31" s="54">
        <f t="shared" si="3"/>
        <v>1</v>
      </c>
    </row>
    <row r="32" spans="2:10" ht="24.75" customHeight="1" x14ac:dyDescent="0.3">
      <c r="B32" s="92" t="s">
        <v>12</v>
      </c>
      <c r="C32" s="102"/>
      <c r="D32" s="58" t="b">
        <f>Lists!$B$30</f>
        <v>1</v>
      </c>
      <c r="J32" s="54">
        <f t="shared" si="3"/>
        <v>1</v>
      </c>
    </row>
    <row r="33" spans="2:10" ht="24.75" customHeight="1" x14ac:dyDescent="0.3">
      <c r="B33" s="92" t="s">
        <v>13</v>
      </c>
      <c r="C33" s="21"/>
      <c r="D33" s="58" t="b">
        <f>Lists!$B$30</f>
        <v>1</v>
      </c>
      <c r="J33" s="54">
        <f t="shared" si="3"/>
        <v>1</v>
      </c>
    </row>
    <row r="34" spans="2:10" ht="24.75" customHeight="1" x14ac:dyDescent="0.3">
      <c r="B34" s="92" t="s">
        <v>14</v>
      </c>
      <c r="C34" s="102"/>
      <c r="D34" s="58" t="b">
        <f>Lists!$B$30</f>
        <v>1</v>
      </c>
      <c r="J34" s="54">
        <f t="shared" si="3"/>
        <v>1</v>
      </c>
    </row>
    <row r="35" spans="2:10" ht="28.8" x14ac:dyDescent="0.3">
      <c r="B35" s="103" t="s">
        <v>121</v>
      </c>
      <c r="C35" s="47"/>
      <c r="D35" s="58" t="b">
        <f>Lists!$B$30</f>
        <v>1</v>
      </c>
      <c r="J35" s="54">
        <f t="shared" si="3"/>
        <v>1</v>
      </c>
    </row>
    <row r="36" spans="2:10" x14ac:dyDescent="0.3">
      <c r="B36" s="96"/>
    </row>
    <row r="37" spans="2:10" ht="28.8" x14ac:dyDescent="0.3">
      <c r="B37" s="135" t="s">
        <v>18</v>
      </c>
      <c r="C37" s="135"/>
      <c r="D37" s="61"/>
      <c r="F37" s="62" t="s">
        <v>122</v>
      </c>
    </row>
    <row r="38" spans="2:10" ht="24.75" customHeight="1" x14ac:dyDescent="0.3">
      <c r="B38" s="92" t="s">
        <v>10</v>
      </c>
      <c r="C38" s="102"/>
      <c r="D38" s="58" t="b">
        <f>Lists!$B$30</f>
        <v>1</v>
      </c>
      <c r="J38" s="54">
        <f t="shared" ref="J38:J43" si="4">IF(AND(D38,C38=""),1,0)</f>
        <v>1</v>
      </c>
    </row>
    <row r="39" spans="2:10" ht="24.75" customHeight="1" x14ac:dyDescent="0.3">
      <c r="B39" s="92" t="s">
        <v>11</v>
      </c>
      <c r="C39" s="102"/>
      <c r="D39" s="58" t="b">
        <f>Lists!$B$30</f>
        <v>1</v>
      </c>
      <c r="J39" s="54">
        <f t="shared" si="4"/>
        <v>1</v>
      </c>
    </row>
    <row r="40" spans="2:10" ht="24.75" customHeight="1" x14ac:dyDescent="0.3">
      <c r="B40" s="92" t="s">
        <v>12</v>
      </c>
      <c r="C40" s="102"/>
      <c r="D40" s="58" t="b">
        <f>Lists!$B$30</f>
        <v>1</v>
      </c>
      <c r="J40" s="54">
        <f t="shared" si="4"/>
        <v>1</v>
      </c>
    </row>
    <row r="41" spans="2:10" ht="24.75" customHeight="1" x14ac:dyDescent="0.3">
      <c r="B41" s="92" t="s">
        <v>13</v>
      </c>
      <c r="C41" s="21"/>
      <c r="D41" s="58" t="b">
        <f>Lists!$B$30</f>
        <v>1</v>
      </c>
      <c r="J41" s="54">
        <f t="shared" si="4"/>
        <v>1</v>
      </c>
    </row>
    <row r="42" spans="2:10" ht="24.75" customHeight="1" x14ac:dyDescent="0.3">
      <c r="B42" s="92" t="s">
        <v>14</v>
      </c>
      <c r="C42" s="102"/>
      <c r="D42" s="58" t="b">
        <f>Lists!$B$30</f>
        <v>1</v>
      </c>
      <c r="J42" s="54">
        <f t="shared" si="4"/>
        <v>1</v>
      </c>
    </row>
    <row r="43" spans="2:10" ht="27.75" customHeight="1" x14ac:dyDescent="0.3">
      <c r="B43" s="92" t="s">
        <v>19</v>
      </c>
      <c r="C43" s="102"/>
      <c r="D43" s="58" t="b">
        <f>Lists!$B$30</f>
        <v>1</v>
      </c>
      <c r="J43" s="54">
        <f t="shared" si="4"/>
        <v>1</v>
      </c>
    </row>
    <row r="45" spans="2:10" x14ac:dyDescent="0.3">
      <c r="B45" s="86" t="s">
        <v>20</v>
      </c>
    </row>
  </sheetData>
  <sheetProtection algorithmName="SHA-512" hashValue="4c8rTM1ppu8XY2c6tcJC9vC9KrGrxo/bTZjryMIUVwFX22vM4TMKym6/ueKL0+Er1D6tRUK1OR/T/6D7r0GtCw==" saltValue="ULcBOgNgJoiIggjk7hRFgQ==" spinCount="100000" sheet="1" objects="1" scenarios="1"/>
  <protectedRanges>
    <protectedRange sqref="C7:D7 C44:D44" name="Range1"/>
    <protectedRange sqref="C8:C12 C30:C34 C38:C43 C16:C20 C23:C27 C4" name="Range1_2"/>
    <protectedRange sqref="C5" name="Range1_2_1"/>
    <protectedRange sqref="C13" name="Range1_2_2"/>
    <protectedRange sqref="C35" name="Range1_2_3"/>
  </protectedRanges>
  <mergeCells count="7">
    <mergeCell ref="B29:C29"/>
    <mergeCell ref="B37:C37"/>
    <mergeCell ref="B7:C7"/>
    <mergeCell ref="B1:C2"/>
    <mergeCell ref="B22:C22"/>
    <mergeCell ref="B28:C28"/>
    <mergeCell ref="B15:C15"/>
  </mergeCells>
  <conditionalFormatting sqref="D16:D20 D8:D13 D4:D5 D23:D27">
    <cfRule type="expression" dxfId="267" priority="3">
      <formula>J4=1</formula>
    </cfRule>
  </conditionalFormatting>
  <conditionalFormatting sqref="D38:D43 D30:D35">
    <cfRule type="expression" dxfId="266" priority="12">
      <formula>J30=1</formula>
    </cfRule>
  </conditionalFormatting>
  <dataValidations count="1">
    <dataValidation type="list" allowBlank="1" showInputMessage="1" showErrorMessage="1" sqref="C13 C35" xr:uid="{15728AE4-6A0E-48BB-910E-348A7EF961E7}">
      <formula1>YesNo</formula1>
    </dataValidation>
  </dataValidations>
  <pageMargins left="0.7" right="0.7" top="0.75" bottom="0.75" header="0.3" footer="0.3"/>
  <pageSetup paperSize="9" orientation="portrait" r:id="rId1"/>
  <headerFooter>
    <oddHeader>&amp;C&amp;"Verdana"&amp;7&amp;K000000Turner &amp; Townsend Confidential&amp;1#</oddHeader>
  </headerFooter>
  <ignoredErrors>
    <ignoredError sqref="D4:D4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t2Details">
    <tabColor theme="4" tint="0.39997558519241921"/>
  </sheetPr>
  <dimension ref="A1:J95"/>
  <sheetViews>
    <sheetView zoomScale="90" zoomScaleNormal="90" workbookViewId="0">
      <pane ySplit="2" topLeftCell="A3" activePane="bottomLeft" state="frozen"/>
      <selection pane="bottomLeft" activeCell="J1" sqref="J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1</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6"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ref="H67" si="2">IF(AND(D67,C67=""),1,0)</f>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 si="3">IF(AND(D81,C81=""),1,0)</f>
        <v>1</v>
      </c>
    </row>
    <row r="82" spans="1:8" ht="19.5" customHeight="1" x14ac:dyDescent="0.3">
      <c r="A82" s="106">
        <v>46</v>
      </c>
      <c r="B82" s="111" t="s">
        <v>54</v>
      </c>
      <c r="C82" s="52"/>
      <c r="D82" s="58" t="b">
        <f>Lists!$B$30</f>
        <v>1</v>
      </c>
      <c r="E82" s="132"/>
      <c r="F82" s="132"/>
      <c r="G82" s="57"/>
      <c r="H82" s="54">
        <f t="shared" ref="H82:H86" si="4">IF(AND(D82,C82=""),1,0)</f>
        <v>1</v>
      </c>
    </row>
    <row r="83" spans="1:8" ht="19.5" customHeight="1" x14ac:dyDescent="0.3">
      <c r="A83" s="106">
        <v>48</v>
      </c>
      <c r="B83" s="111" t="s">
        <v>55</v>
      </c>
      <c r="C83" s="52"/>
      <c r="D83" s="58" t="b">
        <f>Lists!$B$30</f>
        <v>1</v>
      </c>
      <c r="E83" s="132"/>
      <c r="F83" s="132"/>
      <c r="G83" s="57"/>
      <c r="H83" s="54">
        <f t="shared" si="4"/>
        <v>1</v>
      </c>
    </row>
    <row r="84" spans="1:8" ht="19.5" customHeight="1" x14ac:dyDescent="0.3">
      <c r="A84" s="106">
        <v>49</v>
      </c>
      <c r="B84" s="111" t="s">
        <v>56</v>
      </c>
      <c r="C84" s="52"/>
      <c r="D84" s="58" t="b">
        <f>Lists!$B$30</f>
        <v>1</v>
      </c>
      <c r="E84" s="132"/>
      <c r="F84" s="132"/>
      <c r="G84" s="57"/>
      <c r="H84" s="54">
        <f t="shared" si="4"/>
        <v>1</v>
      </c>
    </row>
    <row r="85" spans="1:8" ht="19.5" customHeight="1" x14ac:dyDescent="0.3">
      <c r="A85" s="106">
        <v>50</v>
      </c>
      <c r="B85" s="111" t="s">
        <v>51</v>
      </c>
      <c r="C85" s="22"/>
      <c r="D85" s="58" t="b">
        <f>Lists!$B$30</f>
        <v>1</v>
      </c>
      <c r="E85" s="132"/>
      <c r="F85" s="132"/>
      <c r="G85" s="57"/>
      <c r="H85" s="54">
        <f t="shared" si="4"/>
        <v>1</v>
      </c>
    </row>
    <row r="86" spans="1:8" ht="19.5" customHeight="1" x14ac:dyDescent="0.3">
      <c r="A86" s="106">
        <v>51</v>
      </c>
      <c r="B86" s="111" t="s">
        <v>143</v>
      </c>
      <c r="C86" s="52"/>
      <c r="D86" s="58" t="b">
        <f>Lists!$B$30</f>
        <v>1</v>
      </c>
      <c r="E86" s="132"/>
      <c r="F86" s="132"/>
      <c r="G86" s="57"/>
      <c r="H86" s="54">
        <f t="shared" si="4"/>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 si="5">IF(AND(D89,C89=""),1,0)</f>
        <v>1</v>
      </c>
    </row>
    <row r="90" spans="1:8" ht="19.5" customHeight="1" x14ac:dyDescent="0.3">
      <c r="A90" s="106">
        <v>53</v>
      </c>
      <c r="B90" s="111" t="s">
        <v>55</v>
      </c>
      <c r="C90" s="52"/>
      <c r="D90" s="58" t="b">
        <f>Lists!$B$30</f>
        <v>1</v>
      </c>
      <c r="E90" s="132"/>
      <c r="F90" s="132"/>
      <c r="G90" s="57"/>
      <c r="H90" s="54">
        <f t="shared" ref="H90:H93" si="6">IF(AND(D90,C90=""),1,0)</f>
        <v>1</v>
      </c>
    </row>
    <row r="91" spans="1:8" ht="19.5" customHeight="1" x14ac:dyDescent="0.3">
      <c r="A91" s="106">
        <v>54</v>
      </c>
      <c r="B91" s="111" t="s">
        <v>56</v>
      </c>
      <c r="C91" s="52"/>
      <c r="D91" s="58" t="b">
        <f>Lists!$B$30</f>
        <v>1</v>
      </c>
      <c r="E91" s="132"/>
      <c r="F91" s="132"/>
      <c r="G91" s="57"/>
      <c r="H91" s="54">
        <f t="shared" si="6"/>
        <v>1</v>
      </c>
    </row>
    <row r="92" spans="1:8" ht="19.5" customHeight="1" x14ac:dyDescent="0.3">
      <c r="A92" s="106">
        <v>55</v>
      </c>
      <c r="B92" s="111" t="s">
        <v>51</v>
      </c>
      <c r="C92" s="53"/>
      <c r="D92" s="58" t="b">
        <f>Lists!$B$30</f>
        <v>1</v>
      </c>
      <c r="E92" s="132"/>
      <c r="F92" s="132"/>
      <c r="G92" s="57"/>
      <c r="H92" s="54">
        <f t="shared" si="6"/>
        <v>1</v>
      </c>
    </row>
    <row r="93" spans="1:8" ht="19.5" customHeight="1" x14ac:dyDescent="0.3">
      <c r="A93" s="106">
        <v>56</v>
      </c>
      <c r="B93" s="111" t="s">
        <v>53</v>
      </c>
      <c r="C93" s="52"/>
      <c r="D93" s="58" t="b">
        <f>Lists!$B$30</f>
        <v>1</v>
      </c>
      <c r="E93" s="132"/>
      <c r="F93" s="132"/>
      <c r="G93" s="57"/>
      <c r="H93" s="54">
        <f t="shared" si="6"/>
        <v>1</v>
      </c>
    </row>
    <row r="94" spans="1:8" x14ac:dyDescent="0.3">
      <c r="B94" s="131"/>
    </row>
    <row r="95" spans="1:8" x14ac:dyDescent="0.3">
      <c r="B95" s="86" t="s">
        <v>20</v>
      </c>
    </row>
  </sheetData>
  <sheetProtection algorithmName="SHA-512" hashValue="JEl16J6aA1OKKKvuwkzAByXKyiVIvsiBFAn0hcCQbUMv/fytRd6AQG/FGaN1LENIIGYbmlSqAwfnQrR9C1hucw==" saltValue="javcs852QMuNEQmlQKrmCA==" spinCount="100000" sheet="1" objects="1" scenarios="1"/>
  <protectedRanges>
    <protectedRange sqref="C79:D80 C72:C78 C88:D88 C69:D71 C62:C67 C81:C86 C89:C93" name="Range1"/>
    <protectedRange sqref="C5:C15 C38:C39 C19:C28 C32:C34 C56:C59" name="Range1_2"/>
  </protectedRanges>
  <dataConsolidate/>
  <mergeCells count="1">
    <mergeCell ref="B1:C2"/>
  </mergeCells>
  <conditionalFormatting sqref="D68">
    <cfRule type="expression" dxfId="265" priority="168">
      <formula>#REF!=1</formula>
    </cfRule>
  </conditionalFormatting>
  <conditionalFormatting sqref="D5:D15">
    <cfRule type="expression" dxfId="264" priority="56">
      <formula>H5=1</formula>
    </cfRule>
  </conditionalFormatting>
  <conditionalFormatting sqref="E19 E9:E15">
    <cfRule type="containsText" dxfId="263" priority="103" operator="containsText" text="Over 150 words">
      <formula>NOT(ISERROR(SEARCH("Over 150 words",E9)))</formula>
    </cfRule>
  </conditionalFormatting>
  <conditionalFormatting sqref="G16 G5:G8 E28 C41 E41 E9:E15 E38:E39 E58:E59 E26 E24 G18:G19 G63:G93 E22">
    <cfRule type="expression" dxfId="262" priority="150">
      <formula>E5=1</formula>
    </cfRule>
  </conditionalFormatting>
  <conditionalFormatting sqref="E27">
    <cfRule type="containsText" dxfId="261" priority="20" operator="containsText" text="Over 150 words">
      <formula>NOT(ISERROR(SEARCH("Over 150 words",E27)))</formula>
    </cfRule>
  </conditionalFormatting>
  <conditionalFormatting sqref="E32">
    <cfRule type="containsText" dxfId="260" priority="19" operator="containsText" text="Over 150 words">
      <formula>NOT(ISERROR(SEARCH("Over 150 words",E32)))</formula>
    </cfRule>
  </conditionalFormatting>
  <conditionalFormatting sqref="E34">
    <cfRule type="containsText" dxfId="259" priority="18" operator="containsText" text="Over 150 words">
      <formula>NOT(ISERROR(SEARCH("Over 150 words",E34)))</formula>
    </cfRule>
  </conditionalFormatting>
  <conditionalFormatting sqref="E56">
    <cfRule type="containsText" dxfId="258" priority="17" operator="containsText" text="Over 150 words">
      <formula>NOT(ISERROR(SEARCH("Over 150 words",E56)))</formula>
    </cfRule>
  </conditionalFormatting>
  <conditionalFormatting sqref="E57">
    <cfRule type="containsText" dxfId="257" priority="16" operator="containsText" text="Over 150 words">
      <formula>NOT(ISERROR(SEARCH("Over 150 words",E57)))</formula>
    </cfRule>
  </conditionalFormatting>
  <conditionalFormatting sqref="E25">
    <cfRule type="containsText" dxfId="256" priority="15" operator="containsText" text="Over 150 words">
      <formula>NOT(ISERROR(SEARCH("Over 150 words",E25)))</formula>
    </cfRule>
  </conditionalFormatting>
  <conditionalFormatting sqref="E23">
    <cfRule type="containsText" dxfId="255" priority="14" operator="containsText" text="Over 150 words">
      <formula>NOT(ISERROR(SEARCH("Over 150 words",E23)))</formula>
    </cfRule>
  </conditionalFormatting>
  <conditionalFormatting sqref="E62">
    <cfRule type="containsText" dxfId="254" priority="12" operator="containsText" text="Over 150 words">
      <formula>NOT(ISERROR(SEARCH("Over 150 words",E62)))</formula>
    </cfRule>
  </conditionalFormatting>
  <conditionalFormatting sqref="E63">
    <cfRule type="containsText" dxfId="253" priority="11" operator="containsText" text="Over 150 words">
      <formula>NOT(ISERROR(SEARCH("Over 150 words",E63)))</formula>
    </cfRule>
  </conditionalFormatting>
  <conditionalFormatting sqref="E64">
    <cfRule type="containsText" dxfId="252" priority="10" operator="containsText" text="Over 150 words">
      <formula>NOT(ISERROR(SEARCH("Over 150 words",E64)))</formula>
    </cfRule>
  </conditionalFormatting>
  <conditionalFormatting sqref="E20">
    <cfRule type="expression" dxfId="251" priority="170">
      <formula>G21=1</formula>
    </cfRule>
  </conditionalFormatting>
  <conditionalFormatting sqref="E21">
    <cfRule type="expression" dxfId="250" priority="171">
      <formula>#REF!=1</formula>
    </cfRule>
  </conditionalFormatting>
  <conditionalFormatting sqref="D19:D28">
    <cfRule type="expression" dxfId="249" priority="9">
      <formula>H19=1</formula>
    </cfRule>
  </conditionalFormatting>
  <conditionalFormatting sqref="D32:D34">
    <cfRule type="expression" dxfId="248" priority="8">
      <formula>H32=1</formula>
    </cfRule>
  </conditionalFormatting>
  <conditionalFormatting sqref="D38:D39">
    <cfRule type="expression" dxfId="247" priority="7">
      <formula>H38=1</formula>
    </cfRule>
  </conditionalFormatting>
  <conditionalFormatting sqref="D54">
    <cfRule type="expression" dxfId="246" priority="6">
      <formula>H54=1</formula>
    </cfRule>
  </conditionalFormatting>
  <conditionalFormatting sqref="D56:D59">
    <cfRule type="expression" dxfId="245" priority="5">
      <formula>H56=1</formula>
    </cfRule>
  </conditionalFormatting>
  <conditionalFormatting sqref="D62:D67">
    <cfRule type="expression" dxfId="244" priority="4">
      <formula>H62=1</formula>
    </cfRule>
  </conditionalFormatting>
  <conditionalFormatting sqref="D72:D78">
    <cfRule type="expression" dxfId="243" priority="3">
      <formula>H72=1</formula>
    </cfRule>
  </conditionalFormatting>
  <conditionalFormatting sqref="D81:D86">
    <cfRule type="expression" dxfId="242" priority="2">
      <formula>H81=1</formula>
    </cfRule>
  </conditionalFormatting>
  <conditionalFormatting sqref="D89:D93">
    <cfRule type="expression" dxfId="241" priority="1">
      <formula>H89=1</formula>
    </cfRule>
  </conditionalFormatting>
  <dataValidations count="5">
    <dataValidation type="list" allowBlank="1" showInputMessage="1" showErrorMessage="1" sqref="C9" xr:uid="{480E9006-C40D-4091-8972-ED6932AAEA8A}">
      <formula1>establishment_type</formula1>
    </dataValidation>
    <dataValidation type="list" allowBlank="1" showInputMessage="1" showErrorMessage="1" sqref="C10" xr:uid="{4647F1CC-0368-4C76-A080-653006E4E245}">
      <formula1>phase</formula1>
    </dataValidation>
    <dataValidation type="list" allowBlank="1" showInputMessage="1" showErrorMessage="1" sqref="C14" xr:uid="{CD0261A1-E889-41A4-98B8-DEFF8C4C996E}">
      <formula1>YesNo</formula1>
    </dataValidation>
    <dataValidation type="list" allowBlank="1" showInputMessage="1" showErrorMessage="1" sqref="C20:C22" xr:uid="{B9AE113E-6F0A-409F-AD92-40A00C022D42}">
      <formula1>tech_type</formula1>
    </dataValidation>
    <dataValidation type="decimal" operator="greaterThanOrEqual" allowBlank="1" showInputMessage="1" showErrorMessage="1" sqref="C43:C53" xr:uid="{D4A63510-3120-47C1-BAAB-35E3321779F1}">
      <formula1>0</formula1>
    </dataValidation>
  </dataValidations>
  <pageMargins left="0.7" right="0.7" top="0.75" bottom="0.75" header="0.3" footer="0.3"/>
  <pageSetup paperSize="9" orientation="portrait" r:id="rId1"/>
  <headerFooter>
    <oddHeader>&amp;C&amp;"Verdana"&amp;7&amp;K000000Turner &amp; Townsend Confidential&amp;1#</oddHeader>
  </headerFooter>
  <ignoredErrors>
    <ignoredError sqref="C54 D5:D12 D15:D23 D28:D93 E56:E93 E19:E34" unlockedFormula="1"/>
    <ignoredError sqref="H25" formula="1"/>
    <ignoredError sqref="D24:D27 D13:D14" formula="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C58335B-98DA-4AEE-861A-D61351543C9F}">
          <x14:formula1>
            <xm:f>Lists!$B$77:$B$80</xm:f>
          </x14:formula1>
          <xm:sqref>C81</xm:sqref>
        </x14:dataValidation>
        <x14:dataValidation type="list" allowBlank="1" showInputMessage="1" showErrorMessage="1" xr:uid="{1E7F6141-AB25-439B-BB1C-9D5BA9DA104A}">
          <x14:formula1>
            <xm:f>Lists!$B$34:$B$35</xm:f>
          </x14:formula1>
          <xm:sqref>C24 C26 C33 C58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4600-15F1-4D19-842C-1F4E738D08FE}">
  <sheetPr>
    <tabColor theme="4" tint="0.39997558519241921"/>
  </sheetPr>
  <dimension ref="A1:J95"/>
  <sheetViews>
    <sheetView zoomScale="90" zoomScaleNormal="90" workbookViewId="0">
      <pane ySplit="2" topLeftCell="A3" activePane="bottomLeft" state="frozen"/>
      <selection pane="bottomLeft" activeCell="G1" sqref="G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2</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739a/h15B561cg3W2lhJk7WEA25hDaBDqwsGQUIpJWMONn6/Ir3LhoMS+h8bmCYA2/kXPx9gwbnBq0Ka9TmdBg==" saltValue="+cnU/AxBAWzTPdjB6YN96w=="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240" priority="24">
      <formula>#REF!=1</formula>
    </cfRule>
  </conditionalFormatting>
  <conditionalFormatting sqref="D5:D15">
    <cfRule type="expression" dxfId="239" priority="21">
      <formula>H5=1</formula>
    </cfRule>
  </conditionalFormatting>
  <conditionalFormatting sqref="E19 E9:E15">
    <cfRule type="containsText" dxfId="238" priority="22" operator="containsText" text="Over 150 words">
      <formula>NOT(ISERROR(SEARCH("Over 150 words",E9)))</formula>
    </cfRule>
  </conditionalFormatting>
  <conditionalFormatting sqref="G16 G5:G8 E28 E41 E9:E15 E38:E39 E58:E59 E26 E24 G18:G19 G63:G93 E22">
    <cfRule type="expression" dxfId="237" priority="23">
      <formula>G5=1</formula>
    </cfRule>
  </conditionalFormatting>
  <conditionalFormatting sqref="E27">
    <cfRule type="containsText" dxfId="236" priority="20" operator="containsText" text="Over 150 words">
      <formula>NOT(ISERROR(SEARCH("Over 150 words",E27)))</formula>
    </cfRule>
  </conditionalFormatting>
  <conditionalFormatting sqref="E32">
    <cfRule type="containsText" dxfId="235" priority="19" operator="containsText" text="Over 150 words">
      <formula>NOT(ISERROR(SEARCH("Over 150 words",E32)))</formula>
    </cfRule>
  </conditionalFormatting>
  <conditionalFormatting sqref="E34">
    <cfRule type="containsText" dxfId="234" priority="18" operator="containsText" text="Over 150 words">
      <formula>NOT(ISERROR(SEARCH("Over 150 words",E34)))</formula>
    </cfRule>
  </conditionalFormatting>
  <conditionalFormatting sqref="E56">
    <cfRule type="containsText" dxfId="233" priority="17" operator="containsText" text="Over 150 words">
      <formula>NOT(ISERROR(SEARCH("Over 150 words",E56)))</formula>
    </cfRule>
  </conditionalFormatting>
  <conditionalFormatting sqref="E57">
    <cfRule type="containsText" dxfId="232" priority="16" operator="containsText" text="Over 150 words">
      <formula>NOT(ISERROR(SEARCH("Over 150 words",E57)))</formula>
    </cfRule>
  </conditionalFormatting>
  <conditionalFormatting sqref="E25">
    <cfRule type="containsText" dxfId="231" priority="15" operator="containsText" text="Over 150 words">
      <formula>NOT(ISERROR(SEARCH("Over 150 words",E25)))</formula>
    </cfRule>
  </conditionalFormatting>
  <conditionalFormatting sqref="E23">
    <cfRule type="containsText" dxfId="230" priority="14" operator="containsText" text="Over 150 words">
      <formula>NOT(ISERROR(SEARCH("Over 150 words",E23)))</formula>
    </cfRule>
  </conditionalFormatting>
  <conditionalFormatting sqref="E62">
    <cfRule type="containsText" dxfId="229" priority="13" operator="containsText" text="Over 150 words">
      <formula>NOT(ISERROR(SEARCH("Over 150 words",E62)))</formula>
    </cfRule>
  </conditionalFormatting>
  <conditionalFormatting sqref="E63">
    <cfRule type="containsText" dxfId="228" priority="12" operator="containsText" text="Over 150 words">
      <formula>NOT(ISERROR(SEARCH("Over 150 words",E63)))</formula>
    </cfRule>
  </conditionalFormatting>
  <conditionalFormatting sqref="E64">
    <cfRule type="containsText" dxfId="227" priority="11" operator="containsText" text="Over 150 words">
      <formula>NOT(ISERROR(SEARCH("Over 150 words",E64)))</formula>
    </cfRule>
  </conditionalFormatting>
  <conditionalFormatting sqref="E20">
    <cfRule type="expression" dxfId="226" priority="25">
      <formula>G21=1</formula>
    </cfRule>
  </conditionalFormatting>
  <conditionalFormatting sqref="E21">
    <cfRule type="expression" dxfId="225" priority="26">
      <formula>#REF!=1</formula>
    </cfRule>
  </conditionalFormatting>
  <conditionalFormatting sqref="D19:D28">
    <cfRule type="expression" dxfId="224" priority="10">
      <formula>H19=1</formula>
    </cfRule>
  </conditionalFormatting>
  <conditionalFormatting sqref="D32:D34">
    <cfRule type="expression" dxfId="223" priority="9">
      <formula>H32=1</formula>
    </cfRule>
  </conditionalFormatting>
  <conditionalFormatting sqref="D38:D39">
    <cfRule type="expression" dxfId="222" priority="8">
      <formula>H38=1</formula>
    </cfRule>
  </conditionalFormatting>
  <conditionalFormatting sqref="D54">
    <cfRule type="expression" dxfId="221" priority="7">
      <formula>H54=1</formula>
    </cfRule>
  </conditionalFormatting>
  <conditionalFormatting sqref="D56:D59">
    <cfRule type="expression" dxfId="220" priority="6">
      <formula>H56=1</formula>
    </cfRule>
  </conditionalFormatting>
  <conditionalFormatting sqref="D62:D67">
    <cfRule type="expression" dxfId="219" priority="5">
      <formula>H62=1</formula>
    </cfRule>
  </conditionalFormatting>
  <conditionalFormatting sqref="D72:D78">
    <cfRule type="expression" dxfId="218" priority="4">
      <formula>H72=1</formula>
    </cfRule>
  </conditionalFormatting>
  <conditionalFormatting sqref="D81:D86">
    <cfRule type="expression" dxfId="217" priority="3">
      <formula>H81=1</formula>
    </cfRule>
  </conditionalFormatting>
  <conditionalFormatting sqref="D89:D93">
    <cfRule type="expression" dxfId="216" priority="2">
      <formula>H89=1</formula>
    </cfRule>
  </conditionalFormatting>
  <conditionalFormatting sqref="C41">
    <cfRule type="expression" dxfId="215" priority="1">
      <formula>E41=1</formula>
    </cfRule>
  </conditionalFormatting>
  <dataValidations count="5">
    <dataValidation type="decimal" operator="greaterThanOrEqual" allowBlank="1" showInputMessage="1" showErrorMessage="1" sqref="C43:C53" xr:uid="{01DB5595-6401-4520-8C76-95C63C24B16A}">
      <formula1>0</formula1>
    </dataValidation>
    <dataValidation type="list" allowBlank="1" showInputMessage="1" showErrorMessage="1" sqref="C20:C22" xr:uid="{2CA84AB0-D952-4724-947F-4A166C04A1E6}">
      <formula1>tech_type</formula1>
    </dataValidation>
    <dataValidation type="list" allowBlank="1" showInputMessage="1" showErrorMessage="1" sqref="C14" xr:uid="{22A38E90-62DA-441C-93F7-4653A56DB35B}">
      <formula1>YesNo</formula1>
    </dataValidation>
    <dataValidation type="list" allowBlank="1" showInputMessage="1" showErrorMessage="1" sqref="C10" xr:uid="{E2F43FD3-9941-456B-BDB7-8E6338D08809}">
      <formula1>phase</formula1>
    </dataValidation>
    <dataValidation type="list" allowBlank="1" showInputMessage="1" showErrorMessage="1" sqref="C9" xr:uid="{B75600C8-BCD7-4507-A6B3-296FA32E0A43}">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ignoredErrors>
    <ignoredError sqref="D5:E9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C89202A-8255-4417-9416-DF02B56D0433}">
          <x14:formula1>
            <xm:f>Lists!$B$77:$B$80</xm:f>
          </x14:formula1>
          <xm:sqref>C81</xm:sqref>
        </x14:dataValidation>
        <x14:dataValidation type="list" allowBlank="1" showInputMessage="1" showErrorMessage="1" xr:uid="{EBAD4371-7B85-4EC4-ACF9-5F222F57669A}">
          <x14:formula1>
            <xm:f>Lists!$B$34:$B$35</xm:f>
          </x14:formula1>
          <xm:sqref>C24 C26 C33 C58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D666-0A0F-4DC5-8F92-8D4A72A4465A}">
  <sheetPr>
    <tabColor theme="4" tint="0.39997558519241921"/>
  </sheetPr>
  <dimension ref="A1:J95"/>
  <sheetViews>
    <sheetView zoomScale="90" zoomScaleNormal="90" workbookViewId="0">
      <pane ySplit="2" topLeftCell="A3" activePane="bottomLeft" state="frozen"/>
      <selection pane="bottomLeft" activeCell="G6" sqref="G6"/>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3</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EDXdM+ut3Facz1eX4PmbtWxMxhgA/7ieWJwStNn/Keq9pKWV22aOfEo2+rkIHQTUF979mYYuEu54WY08NVBxhA==" saltValue="CjRecmulrt13Tb63CmQGig=="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214" priority="24">
      <formula>#REF!=1</formula>
    </cfRule>
  </conditionalFormatting>
  <conditionalFormatting sqref="D5:D15">
    <cfRule type="expression" dxfId="213" priority="21">
      <formula>H5=1</formula>
    </cfRule>
  </conditionalFormatting>
  <conditionalFormatting sqref="E19 E9:E15">
    <cfRule type="containsText" dxfId="212" priority="22" operator="containsText" text="Over 150 words">
      <formula>NOT(ISERROR(SEARCH("Over 150 words",E9)))</formula>
    </cfRule>
  </conditionalFormatting>
  <conditionalFormatting sqref="G16 G5:G8 E28 E41 E9:E15 E38:E39 E58:E59 E26 E24 G18:G19 G63:G93 E22">
    <cfRule type="expression" dxfId="211" priority="23">
      <formula>G5=1</formula>
    </cfRule>
  </conditionalFormatting>
  <conditionalFormatting sqref="E27">
    <cfRule type="containsText" dxfId="210" priority="20" operator="containsText" text="Over 150 words">
      <formula>NOT(ISERROR(SEARCH("Over 150 words",E27)))</formula>
    </cfRule>
  </conditionalFormatting>
  <conditionalFormatting sqref="E32">
    <cfRule type="containsText" dxfId="209" priority="19" operator="containsText" text="Over 150 words">
      <formula>NOT(ISERROR(SEARCH("Over 150 words",E32)))</formula>
    </cfRule>
  </conditionalFormatting>
  <conditionalFormatting sqref="E34">
    <cfRule type="containsText" dxfId="208" priority="18" operator="containsText" text="Over 150 words">
      <formula>NOT(ISERROR(SEARCH("Over 150 words",E34)))</formula>
    </cfRule>
  </conditionalFormatting>
  <conditionalFormatting sqref="E56">
    <cfRule type="containsText" dxfId="207" priority="17" operator="containsText" text="Over 150 words">
      <formula>NOT(ISERROR(SEARCH("Over 150 words",E56)))</formula>
    </cfRule>
  </conditionalFormatting>
  <conditionalFormatting sqref="E57">
    <cfRule type="containsText" dxfId="206" priority="16" operator="containsText" text="Over 150 words">
      <formula>NOT(ISERROR(SEARCH("Over 150 words",E57)))</formula>
    </cfRule>
  </conditionalFormatting>
  <conditionalFormatting sqref="E25">
    <cfRule type="containsText" dxfId="205" priority="15" operator="containsText" text="Over 150 words">
      <formula>NOT(ISERROR(SEARCH("Over 150 words",E25)))</formula>
    </cfRule>
  </conditionalFormatting>
  <conditionalFormatting sqref="E23">
    <cfRule type="containsText" dxfId="204" priority="14" operator="containsText" text="Over 150 words">
      <formula>NOT(ISERROR(SEARCH("Over 150 words",E23)))</formula>
    </cfRule>
  </conditionalFormatting>
  <conditionalFormatting sqref="E62">
    <cfRule type="containsText" dxfId="203" priority="13" operator="containsText" text="Over 150 words">
      <formula>NOT(ISERROR(SEARCH("Over 150 words",E62)))</formula>
    </cfRule>
  </conditionalFormatting>
  <conditionalFormatting sqref="E63">
    <cfRule type="containsText" dxfId="202" priority="12" operator="containsText" text="Over 150 words">
      <formula>NOT(ISERROR(SEARCH("Over 150 words",E63)))</formula>
    </cfRule>
  </conditionalFormatting>
  <conditionalFormatting sqref="E64">
    <cfRule type="containsText" dxfId="201" priority="11" operator="containsText" text="Over 150 words">
      <formula>NOT(ISERROR(SEARCH("Over 150 words",E64)))</formula>
    </cfRule>
  </conditionalFormatting>
  <conditionalFormatting sqref="E20">
    <cfRule type="expression" dxfId="200" priority="25">
      <formula>G21=1</formula>
    </cfRule>
  </conditionalFormatting>
  <conditionalFormatting sqref="E21">
    <cfRule type="expression" dxfId="199" priority="26">
      <formula>#REF!=1</formula>
    </cfRule>
  </conditionalFormatting>
  <conditionalFormatting sqref="D19:D28">
    <cfRule type="expression" dxfId="198" priority="10">
      <formula>H19=1</formula>
    </cfRule>
  </conditionalFormatting>
  <conditionalFormatting sqref="D32:D34">
    <cfRule type="expression" dxfId="197" priority="9">
      <formula>H32=1</formula>
    </cfRule>
  </conditionalFormatting>
  <conditionalFormatting sqref="D38:D39">
    <cfRule type="expression" dxfId="196" priority="8">
      <formula>H38=1</formula>
    </cfRule>
  </conditionalFormatting>
  <conditionalFormatting sqref="D54">
    <cfRule type="expression" dxfId="195" priority="7">
      <formula>H54=1</formula>
    </cfRule>
  </conditionalFormatting>
  <conditionalFormatting sqref="D56:D59">
    <cfRule type="expression" dxfId="194" priority="6">
      <formula>H56=1</formula>
    </cfRule>
  </conditionalFormatting>
  <conditionalFormatting sqref="D62:D67">
    <cfRule type="expression" dxfId="193" priority="5">
      <formula>H62=1</formula>
    </cfRule>
  </conditionalFormatting>
  <conditionalFormatting sqref="D72:D78">
    <cfRule type="expression" dxfId="192" priority="4">
      <formula>H72=1</formula>
    </cfRule>
  </conditionalFormatting>
  <conditionalFormatting sqref="D81:D86">
    <cfRule type="expression" dxfId="191" priority="3">
      <formula>H81=1</formula>
    </cfRule>
  </conditionalFormatting>
  <conditionalFormatting sqref="D89:D93">
    <cfRule type="expression" dxfId="190" priority="2">
      <formula>H89=1</formula>
    </cfRule>
  </conditionalFormatting>
  <conditionalFormatting sqref="C41">
    <cfRule type="expression" dxfId="189" priority="1">
      <formula>E41=1</formula>
    </cfRule>
  </conditionalFormatting>
  <dataValidations count="5">
    <dataValidation type="decimal" operator="greaterThanOrEqual" allowBlank="1" showInputMessage="1" showErrorMessage="1" sqref="C43:C53" xr:uid="{ED45D4A2-3711-4348-B4E1-8060A3FDAB59}">
      <formula1>0</formula1>
    </dataValidation>
    <dataValidation type="list" allowBlank="1" showInputMessage="1" showErrorMessage="1" sqref="C20:C22" xr:uid="{47864702-6452-4D67-9784-6A759FDEDE69}">
      <formula1>tech_type</formula1>
    </dataValidation>
    <dataValidation type="list" allowBlank="1" showInputMessage="1" showErrorMessage="1" sqref="C14" xr:uid="{6A83BC37-D799-44C7-9570-61341F5DA1EF}">
      <formula1>YesNo</formula1>
    </dataValidation>
    <dataValidation type="list" allowBlank="1" showInputMessage="1" showErrorMessage="1" sqref="C10" xr:uid="{7F267170-B399-4199-8FB5-219D49227F6F}">
      <formula1>phase</formula1>
    </dataValidation>
    <dataValidation type="list" allowBlank="1" showInputMessage="1" showErrorMessage="1" sqref="C9" xr:uid="{2E30D6AA-1733-4502-9A64-040FD5772706}">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126B378-EA47-49CF-AB2C-98269C638366}">
          <x14:formula1>
            <xm:f>Lists!$B$77:$B$80</xm:f>
          </x14:formula1>
          <xm:sqref>C81</xm:sqref>
        </x14:dataValidation>
        <x14:dataValidation type="list" allowBlank="1" showInputMessage="1" showErrorMessage="1" xr:uid="{D4C7F7A8-0A04-4EC9-8433-1D3280051DEE}">
          <x14:formula1>
            <xm:f>Lists!$B$34:$B$35</xm:f>
          </x14:formula1>
          <xm:sqref>C24 C26 C33 C58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C2AF-2C94-47A4-9AD7-42E0A9A1BB73}">
  <sheetPr>
    <tabColor theme="4" tint="0.39997558519241921"/>
  </sheetPr>
  <dimension ref="A1:J95"/>
  <sheetViews>
    <sheetView zoomScale="90" zoomScaleNormal="90" workbookViewId="0">
      <pane ySplit="2" topLeftCell="A3" activePane="bottomLeft" state="frozen"/>
      <selection pane="bottomLeft" activeCell="G1" sqref="G1"/>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4</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xqy03geoPzf7bUsxvvy1mpRl0HVKsWgNA4N5yN9wDE+ox6gxJE09hxoRaLtetV4KHlHwSrY080SCs6yL5p4Wrg==" saltValue="tuHg2m1pX5aXiZchpTLncw=="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188" priority="24">
      <formula>#REF!=1</formula>
    </cfRule>
  </conditionalFormatting>
  <conditionalFormatting sqref="D5:D15">
    <cfRule type="expression" dxfId="187" priority="21">
      <formula>H5=1</formula>
    </cfRule>
  </conditionalFormatting>
  <conditionalFormatting sqref="E19 E9:E15">
    <cfRule type="containsText" dxfId="186" priority="22" operator="containsText" text="Over 150 words">
      <formula>NOT(ISERROR(SEARCH("Over 150 words",E9)))</formula>
    </cfRule>
  </conditionalFormatting>
  <conditionalFormatting sqref="G16 G5:G8 E28 E41 E9:E15 E38:E39 E58:E59 E26 E24 G18:G19 G63:G93 E22">
    <cfRule type="expression" dxfId="185" priority="23">
      <formula>G5=1</formula>
    </cfRule>
  </conditionalFormatting>
  <conditionalFormatting sqref="E27">
    <cfRule type="containsText" dxfId="184" priority="20" operator="containsText" text="Over 150 words">
      <formula>NOT(ISERROR(SEARCH("Over 150 words",E27)))</formula>
    </cfRule>
  </conditionalFormatting>
  <conditionalFormatting sqref="E32">
    <cfRule type="containsText" dxfId="183" priority="19" operator="containsText" text="Over 150 words">
      <formula>NOT(ISERROR(SEARCH("Over 150 words",E32)))</formula>
    </cfRule>
  </conditionalFormatting>
  <conditionalFormatting sqref="E34">
    <cfRule type="containsText" dxfId="182" priority="18" operator="containsText" text="Over 150 words">
      <formula>NOT(ISERROR(SEARCH("Over 150 words",E34)))</formula>
    </cfRule>
  </conditionalFormatting>
  <conditionalFormatting sqref="E56">
    <cfRule type="containsText" dxfId="181" priority="17" operator="containsText" text="Over 150 words">
      <formula>NOT(ISERROR(SEARCH("Over 150 words",E56)))</formula>
    </cfRule>
  </conditionalFormatting>
  <conditionalFormatting sqref="E57">
    <cfRule type="containsText" dxfId="180" priority="16" operator="containsText" text="Over 150 words">
      <formula>NOT(ISERROR(SEARCH("Over 150 words",E57)))</formula>
    </cfRule>
  </conditionalFormatting>
  <conditionalFormatting sqref="E25">
    <cfRule type="containsText" dxfId="179" priority="15" operator="containsText" text="Over 150 words">
      <formula>NOT(ISERROR(SEARCH("Over 150 words",E25)))</formula>
    </cfRule>
  </conditionalFormatting>
  <conditionalFormatting sqref="E23">
    <cfRule type="containsText" dxfId="178" priority="14" operator="containsText" text="Over 150 words">
      <formula>NOT(ISERROR(SEARCH("Over 150 words",E23)))</formula>
    </cfRule>
  </conditionalFormatting>
  <conditionalFormatting sqref="E62">
    <cfRule type="containsText" dxfId="177" priority="13" operator="containsText" text="Over 150 words">
      <formula>NOT(ISERROR(SEARCH("Over 150 words",E62)))</formula>
    </cfRule>
  </conditionalFormatting>
  <conditionalFormatting sqref="E63">
    <cfRule type="containsText" dxfId="176" priority="12" operator="containsText" text="Over 150 words">
      <formula>NOT(ISERROR(SEARCH("Over 150 words",E63)))</formula>
    </cfRule>
  </conditionalFormatting>
  <conditionalFormatting sqref="E64">
    <cfRule type="containsText" dxfId="175" priority="11" operator="containsText" text="Over 150 words">
      <formula>NOT(ISERROR(SEARCH("Over 150 words",E64)))</formula>
    </cfRule>
  </conditionalFormatting>
  <conditionalFormatting sqref="E20">
    <cfRule type="expression" dxfId="174" priority="25">
      <formula>G21=1</formula>
    </cfRule>
  </conditionalFormatting>
  <conditionalFormatting sqref="E21">
    <cfRule type="expression" dxfId="173" priority="26">
      <formula>#REF!=1</formula>
    </cfRule>
  </conditionalFormatting>
  <conditionalFormatting sqref="D19:D28">
    <cfRule type="expression" dxfId="172" priority="10">
      <formula>H19=1</formula>
    </cfRule>
  </conditionalFormatting>
  <conditionalFormatting sqref="D32:D34">
    <cfRule type="expression" dxfId="171" priority="9">
      <formula>H32=1</formula>
    </cfRule>
  </conditionalFormatting>
  <conditionalFormatting sqref="D38:D39">
    <cfRule type="expression" dxfId="170" priority="8">
      <formula>H38=1</formula>
    </cfRule>
  </conditionalFormatting>
  <conditionalFormatting sqref="D54">
    <cfRule type="expression" dxfId="169" priority="7">
      <formula>H54=1</formula>
    </cfRule>
  </conditionalFormatting>
  <conditionalFormatting sqref="D56:D59">
    <cfRule type="expression" dxfId="168" priority="6">
      <formula>H56=1</formula>
    </cfRule>
  </conditionalFormatting>
  <conditionalFormatting sqref="D62:D67">
    <cfRule type="expression" dxfId="167" priority="5">
      <formula>H62=1</formula>
    </cfRule>
  </conditionalFormatting>
  <conditionalFormatting sqref="D72:D78">
    <cfRule type="expression" dxfId="166" priority="4">
      <formula>H72=1</formula>
    </cfRule>
  </conditionalFormatting>
  <conditionalFormatting sqref="D81:D86">
    <cfRule type="expression" dxfId="165" priority="3">
      <formula>H81=1</formula>
    </cfRule>
  </conditionalFormatting>
  <conditionalFormatting sqref="D89:D93">
    <cfRule type="expression" dxfId="164" priority="2">
      <formula>H89=1</formula>
    </cfRule>
  </conditionalFormatting>
  <conditionalFormatting sqref="C41">
    <cfRule type="expression" dxfId="163" priority="1">
      <formula>E41=1</formula>
    </cfRule>
  </conditionalFormatting>
  <dataValidations count="5">
    <dataValidation type="list" allowBlank="1" showInputMessage="1" showErrorMessage="1" sqref="C9" xr:uid="{3807068F-4F81-43F8-9A9E-7221509A0B58}">
      <formula1>establishment_type</formula1>
    </dataValidation>
    <dataValidation type="list" allowBlank="1" showInputMessage="1" showErrorMessage="1" sqref="C10" xr:uid="{34C0538F-B256-46F2-93B5-28FC3842E9A6}">
      <formula1>phase</formula1>
    </dataValidation>
    <dataValidation type="list" allowBlank="1" showInputMessage="1" showErrorMessage="1" sqref="C14" xr:uid="{4927D192-C927-473E-A6BD-7FF04484FF71}">
      <formula1>YesNo</formula1>
    </dataValidation>
    <dataValidation type="list" allowBlank="1" showInputMessage="1" showErrorMessage="1" sqref="C20:C22" xr:uid="{91AB88BA-F12D-4A58-8D34-75C9E32B3467}">
      <formula1>tech_type</formula1>
    </dataValidation>
    <dataValidation type="decimal" operator="greaterThanOrEqual" allowBlank="1" showInputMessage="1" showErrorMessage="1" sqref="C43:C53" xr:uid="{105A38A7-DC4C-4F75-917F-493B6EA3ACE2}">
      <formula1>0</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6869C87-F7D1-4861-9B85-EB03CB7C0A12}">
          <x14:formula1>
            <xm:f>Lists!$B$77:$B$80</xm:f>
          </x14:formula1>
          <xm:sqref>C81</xm:sqref>
        </x14:dataValidation>
        <x14:dataValidation type="list" allowBlank="1" showInputMessage="1" showErrorMessage="1" xr:uid="{D64AD8B6-5054-407C-9393-B583EBD7FB66}">
          <x14:formula1>
            <xm:f>Lists!$B$34:$B$35</xm:f>
          </x14:formula1>
          <xm:sqref>C24 C26 C33 C58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9D86-AD1A-4DEB-9CFF-A010EE5E74C6}">
  <sheetPr>
    <tabColor theme="4" tint="0.39997558519241921"/>
  </sheetPr>
  <dimension ref="A1:J95"/>
  <sheetViews>
    <sheetView zoomScale="90" zoomScaleNormal="90" workbookViewId="0">
      <pane ySplit="2" topLeftCell="A3" activePane="bottomLeft" state="frozen"/>
      <selection pane="bottomLeft" activeCell="O8" sqref="O8"/>
    </sheetView>
  </sheetViews>
  <sheetFormatPr defaultColWidth="8.88671875" defaultRowHeight="14.4" x14ac:dyDescent="0.3"/>
  <cols>
    <col min="1" max="1" width="10.33203125" style="74" customWidth="1"/>
    <col min="2" max="2" width="71.33203125" style="74" customWidth="1"/>
    <col min="3" max="3" width="54" style="74" customWidth="1"/>
    <col min="4" max="4" width="15.109375" style="54" bestFit="1" customWidth="1"/>
    <col min="5" max="5" width="19.33203125" style="54" customWidth="1"/>
    <col min="6" max="6" width="3.109375" style="54" customWidth="1"/>
    <col min="7" max="7" width="67.77734375" style="54" customWidth="1"/>
    <col min="8" max="8" width="5.88671875" style="54" hidden="1" customWidth="1"/>
    <col min="9" max="9" width="4" style="54" hidden="1" customWidth="1"/>
    <col min="10" max="10" width="16" style="54" customWidth="1"/>
    <col min="11" max="11" width="7.44140625" style="74" customWidth="1"/>
    <col min="12" max="13" width="8.88671875" style="74" customWidth="1"/>
    <col min="14" max="16384" width="8.88671875" style="74"/>
  </cols>
  <sheetData>
    <row r="1" spans="1:9" ht="18" customHeight="1" x14ac:dyDescent="0.3">
      <c r="B1" s="140" t="s">
        <v>21</v>
      </c>
      <c r="C1" s="140"/>
    </row>
    <row r="2" spans="1:9" ht="14.4" customHeight="1" x14ac:dyDescent="0.3">
      <c r="B2" s="140"/>
      <c r="C2" s="140"/>
      <c r="D2" s="54" t="s">
        <v>5</v>
      </c>
      <c r="E2" s="93" t="s">
        <v>22</v>
      </c>
      <c r="F2" s="93"/>
      <c r="G2" s="56"/>
      <c r="H2" s="101">
        <f>SUM(H5:H93)</f>
        <v>48</v>
      </c>
      <c r="I2" s="54" t="str">
        <f ca="1">MID(CELL("filename",A1),FIND("]",CELL("filename",A1))+1,255)</f>
        <v>Project 5</v>
      </c>
    </row>
    <row r="3" spans="1:9" ht="15.6" x14ac:dyDescent="0.3">
      <c r="A3" s="89" t="s">
        <v>23</v>
      </c>
      <c r="B3" s="104"/>
      <c r="C3" s="104"/>
      <c r="F3" s="93"/>
    </row>
    <row r="4" spans="1:9" ht="18" customHeight="1" x14ac:dyDescent="0.3">
      <c r="A4" s="89"/>
      <c r="B4" s="105" t="s">
        <v>24</v>
      </c>
      <c r="C4" s="105"/>
      <c r="D4" s="64"/>
      <c r="E4" s="64"/>
      <c r="F4" s="64"/>
      <c r="G4" s="64"/>
    </row>
    <row r="5" spans="1:9" ht="28.2" customHeight="1" x14ac:dyDescent="0.3">
      <c r="A5" s="106">
        <v>1</v>
      </c>
      <c r="B5" s="107" t="s">
        <v>25</v>
      </c>
      <c r="C5" s="99"/>
      <c r="D5" s="58" t="b">
        <f>Lists!$B$30</f>
        <v>1</v>
      </c>
      <c r="F5" s="93"/>
      <c r="G5" s="132"/>
      <c r="H5" s="54">
        <f>IF(AND(D5,C5=""),1,0)</f>
        <v>1</v>
      </c>
    </row>
    <row r="6" spans="1:9" ht="60.6" customHeight="1" x14ac:dyDescent="0.3">
      <c r="A6" s="106">
        <v>2</v>
      </c>
      <c r="B6" s="107" t="s">
        <v>26</v>
      </c>
      <c r="C6" s="99"/>
      <c r="D6" s="58" t="b">
        <f>Lists!$B$30</f>
        <v>1</v>
      </c>
      <c r="F6" s="93"/>
      <c r="G6" s="57"/>
      <c r="H6" s="54">
        <f t="shared" ref="H6:H77" si="0">IF(AND(D6,C6=""),1,0)</f>
        <v>1</v>
      </c>
    </row>
    <row r="7" spans="1:9" ht="28.2" customHeight="1" x14ac:dyDescent="0.3">
      <c r="A7" s="106">
        <v>3</v>
      </c>
      <c r="B7" s="108" t="s">
        <v>27</v>
      </c>
      <c r="C7" s="99"/>
      <c r="D7" s="58" t="b">
        <f>Lists!$B$30</f>
        <v>1</v>
      </c>
      <c r="F7" s="93"/>
      <c r="G7" s="57"/>
      <c r="H7" s="54">
        <f t="shared" si="0"/>
        <v>1</v>
      </c>
    </row>
    <row r="8" spans="1:9" ht="28.2" customHeight="1" x14ac:dyDescent="0.3">
      <c r="A8" s="106">
        <v>4</v>
      </c>
      <c r="B8" s="108" t="s">
        <v>28</v>
      </c>
      <c r="C8" s="99"/>
      <c r="D8" s="58" t="b">
        <f>Lists!$B$30</f>
        <v>1</v>
      </c>
      <c r="F8" s="93"/>
      <c r="G8" s="57"/>
      <c r="H8" s="54">
        <f t="shared" si="0"/>
        <v>1</v>
      </c>
    </row>
    <row r="9" spans="1:9" ht="28.2" customHeight="1" x14ac:dyDescent="0.3">
      <c r="A9" s="106">
        <v>5</v>
      </c>
      <c r="B9" s="107" t="s">
        <v>29</v>
      </c>
      <c r="C9" s="99"/>
      <c r="D9" s="58" t="b">
        <f>Lists!$B$30</f>
        <v>1</v>
      </c>
      <c r="E9" s="57"/>
      <c r="F9" s="93"/>
      <c r="G9" s="62" t="s">
        <v>157</v>
      </c>
      <c r="H9" s="54">
        <f t="shared" si="0"/>
        <v>1</v>
      </c>
    </row>
    <row r="10" spans="1:9" ht="28.2" customHeight="1" x14ac:dyDescent="0.3">
      <c r="A10" s="106">
        <v>6</v>
      </c>
      <c r="B10" s="107" t="s">
        <v>30</v>
      </c>
      <c r="C10" s="99"/>
      <c r="D10" s="58" t="b">
        <f>Lists!$B$30</f>
        <v>1</v>
      </c>
      <c r="E10" s="57"/>
      <c r="F10" s="93"/>
      <c r="G10" s="62"/>
      <c r="H10" s="54">
        <f t="shared" si="0"/>
        <v>1</v>
      </c>
    </row>
    <row r="11" spans="1:9" ht="28.2" customHeight="1" x14ac:dyDescent="0.3">
      <c r="A11" s="106">
        <v>7</v>
      </c>
      <c r="B11" s="107" t="s">
        <v>31</v>
      </c>
      <c r="C11" s="99"/>
      <c r="D11" s="58" t="b">
        <f>Lists!$B$30</f>
        <v>1</v>
      </c>
      <c r="E11" s="57"/>
      <c r="F11" s="93"/>
      <c r="G11" s="62"/>
      <c r="H11" s="54">
        <f t="shared" si="0"/>
        <v>1</v>
      </c>
    </row>
    <row r="12" spans="1:9" ht="28.2" customHeight="1" x14ac:dyDescent="0.3">
      <c r="A12" s="106">
        <v>8</v>
      </c>
      <c r="B12" s="108" t="s">
        <v>130</v>
      </c>
      <c r="C12" s="11"/>
      <c r="D12" s="58" t="b">
        <f>Lists!$B$30</f>
        <v>1</v>
      </c>
      <c r="E12" s="57"/>
      <c r="F12" s="93"/>
      <c r="G12" s="62"/>
      <c r="H12" s="54">
        <f t="shared" si="0"/>
        <v>1</v>
      </c>
    </row>
    <row r="13" spans="1:9" ht="28.2" customHeight="1" x14ac:dyDescent="0.3">
      <c r="A13" s="106">
        <v>9</v>
      </c>
      <c r="B13" s="109" t="s">
        <v>158</v>
      </c>
      <c r="C13" s="11"/>
      <c r="D13" s="58" t="b">
        <f>Lists!$B$31</f>
        <v>0</v>
      </c>
      <c r="E13" s="57"/>
      <c r="F13" s="93"/>
      <c r="G13" s="62"/>
      <c r="H13" s="54">
        <f t="shared" si="0"/>
        <v>0</v>
      </c>
    </row>
    <row r="14" spans="1:9" ht="28.2" customHeight="1" x14ac:dyDescent="0.3">
      <c r="A14" s="106">
        <v>10</v>
      </c>
      <c r="B14" s="109" t="s">
        <v>161</v>
      </c>
      <c r="C14" s="47"/>
      <c r="D14" s="58" t="b">
        <f>Lists!$B$30</f>
        <v>1</v>
      </c>
      <c r="E14" s="57"/>
      <c r="F14" s="93"/>
      <c r="G14" s="62"/>
      <c r="H14" s="54">
        <f t="shared" si="0"/>
        <v>1</v>
      </c>
    </row>
    <row r="15" spans="1:9" ht="28.2" customHeight="1" x14ac:dyDescent="0.3">
      <c r="A15" s="106">
        <v>11</v>
      </c>
      <c r="B15" s="108" t="s">
        <v>32</v>
      </c>
      <c r="C15" s="99"/>
      <c r="D15" s="58" t="b">
        <f>Lists!$B$31</f>
        <v>0</v>
      </c>
      <c r="E15" s="57"/>
      <c r="F15" s="93"/>
      <c r="G15" s="62"/>
      <c r="H15" s="54">
        <f>IF(AND(D15=FALSE,C14="Yes",C15=""),1,0)</f>
        <v>0</v>
      </c>
    </row>
    <row r="16" spans="1:9" ht="22.95" customHeight="1" x14ac:dyDescent="0.3">
      <c r="A16" s="106"/>
      <c r="F16" s="93"/>
      <c r="G16" s="57"/>
    </row>
    <row r="17" spans="1:8" ht="18" customHeight="1" x14ac:dyDescent="0.3">
      <c r="A17" s="106"/>
      <c r="B17" s="105" t="s">
        <v>33</v>
      </c>
      <c r="C17" s="105"/>
      <c r="D17" s="64"/>
      <c r="E17" s="64"/>
      <c r="F17" s="64"/>
      <c r="G17" s="64"/>
    </row>
    <row r="18" spans="1:8" ht="15.6" x14ac:dyDescent="0.3">
      <c r="A18" s="106"/>
      <c r="B18" s="90" t="s">
        <v>131</v>
      </c>
      <c r="C18" s="110"/>
      <c r="F18" s="93"/>
      <c r="G18" s="57"/>
    </row>
    <row r="19" spans="1:8" ht="185.4" customHeight="1" x14ac:dyDescent="0.3">
      <c r="A19" s="106">
        <v>12</v>
      </c>
      <c r="B19" s="107" t="s">
        <v>33</v>
      </c>
      <c r="C19" s="99"/>
      <c r="D19" s="58" t="b">
        <f>Lists!$B$30</f>
        <v>1</v>
      </c>
      <c r="E19" s="94" t="str">
        <f>IF((LEN(TRIM(C19))-LEN(SUBSTITUTE(C19," ",""))+1)&lt;=300, "Under 300 words","Over 300 words")</f>
        <v>Under 300 words</v>
      </c>
      <c r="F19" s="93"/>
      <c r="G19" s="57"/>
      <c r="H19" s="54">
        <f t="shared" si="0"/>
        <v>1</v>
      </c>
    </row>
    <row r="20" spans="1:8" ht="48" customHeight="1" x14ac:dyDescent="0.3">
      <c r="A20" s="106">
        <v>13</v>
      </c>
      <c r="B20" s="108" t="s">
        <v>173</v>
      </c>
      <c r="C20" s="99"/>
      <c r="D20" s="58" t="b">
        <f>Lists!$B$30</f>
        <v>1</v>
      </c>
      <c r="E20" s="57"/>
      <c r="F20" s="57"/>
      <c r="G20" s="62" t="s">
        <v>192</v>
      </c>
      <c r="H20" s="54">
        <f t="shared" si="0"/>
        <v>1</v>
      </c>
    </row>
    <row r="21" spans="1:8" ht="48" customHeight="1" x14ac:dyDescent="0.3">
      <c r="A21" s="106">
        <v>14</v>
      </c>
      <c r="B21" s="108" t="s">
        <v>174</v>
      </c>
      <c r="C21" s="99"/>
      <c r="D21" s="58" t="b">
        <f>Lists!$B$31</f>
        <v>0</v>
      </c>
      <c r="E21" s="57"/>
      <c r="F21" s="57"/>
      <c r="G21" s="62" t="s">
        <v>202</v>
      </c>
      <c r="H21" s="54">
        <f t="shared" si="0"/>
        <v>0</v>
      </c>
    </row>
    <row r="22" spans="1:8" ht="48" customHeight="1" x14ac:dyDescent="0.3">
      <c r="A22" s="106">
        <v>15</v>
      </c>
      <c r="B22" s="108" t="s">
        <v>175</v>
      </c>
      <c r="C22" s="99"/>
      <c r="D22" s="58" t="b">
        <f>Lists!$B$31</f>
        <v>0</v>
      </c>
      <c r="E22" s="57"/>
      <c r="F22" s="57"/>
      <c r="G22" s="62"/>
      <c r="H22" s="54">
        <f t="shared" si="0"/>
        <v>0</v>
      </c>
    </row>
    <row r="23" spans="1:8" ht="48" customHeight="1" x14ac:dyDescent="0.3">
      <c r="A23" s="106">
        <v>16</v>
      </c>
      <c r="B23" s="108" t="s">
        <v>176</v>
      </c>
      <c r="C23" s="99"/>
      <c r="D23" s="58" t="b">
        <f>Lists!$B$31</f>
        <v>0</v>
      </c>
      <c r="E23" s="94" t="str">
        <f>IF((LEN(TRIM(C23))-LEN(SUBSTITUTE(C23," ",""))+1)&lt;=300, "Under 300 words","Over 300 words")</f>
        <v>Under 300 words</v>
      </c>
      <c r="F23" s="57"/>
      <c r="G23" s="62"/>
      <c r="H23" s="54">
        <f t="shared" si="0"/>
        <v>0</v>
      </c>
    </row>
    <row r="24" spans="1:8" ht="48" customHeight="1" x14ac:dyDescent="0.3">
      <c r="A24" s="106">
        <v>17</v>
      </c>
      <c r="B24" s="108" t="s">
        <v>132</v>
      </c>
      <c r="C24" s="47"/>
      <c r="D24" s="58" t="b">
        <f>Lists!$B$30</f>
        <v>1</v>
      </c>
      <c r="E24" s="57"/>
      <c r="F24" s="57"/>
      <c r="G24" s="62" t="s">
        <v>178</v>
      </c>
      <c r="H24" s="54">
        <f t="shared" si="0"/>
        <v>1</v>
      </c>
    </row>
    <row r="25" spans="1:8" ht="48" customHeight="1" x14ac:dyDescent="0.3">
      <c r="A25" s="106">
        <v>18</v>
      </c>
      <c r="B25" s="108" t="s">
        <v>133</v>
      </c>
      <c r="C25" s="99"/>
      <c r="D25" s="58" t="b">
        <f>Lists!$B$31</f>
        <v>0</v>
      </c>
      <c r="E25" s="94" t="str">
        <f>IF((LEN(TRIM(C25))-LEN(SUBSTITUTE(C25," ",""))+1)&lt;=300, "Under 300 words","Over 300 words")</f>
        <v>Under 300 words</v>
      </c>
      <c r="F25" s="57"/>
      <c r="G25" s="62"/>
      <c r="H25" s="54">
        <f>IF(AND(D25=FALSE,C24="Yes",C25=""),1,0)</f>
        <v>0</v>
      </c>
    </row>
    <row r="26" spans="1:8" ht="54" customHeight="1" x14ac:dyDescent="0.3">
      <c r="A26" s="106">
        <v>19</v>
      </c>
      <c r="B26" s="111" t="s">
        <v>35</v>
      </c>
      <c r="C26" s="47"/>
      <c r="D26" s="58" t="b">
        <f>Lists!$B$30</f>
        <v>1</v>
      </c>
      <c r="E26" s="57"/>
      <c r="F26" s="57"/>
      <c r="H26" s="54">
        <f t="shared" si="0"/>
        <v>1</v>
      </c>
    </row>
    <row r="27" spans="1:8" ht="66" customHeight="1" x14ac:dyDescent="0.3">
      <c r="A27" s="106">
        <v>20</v>
      </c>
      <c r="B27" s="111" t="s">
        <v>36</v>
      </c>
      <c r="C27" s="99"/>
      <c r="D27" s="58" t="b">
        <f>Lists!$B$31</f>
        <v>0</v>
      </c>
      <c r="E27" s="94" t="str">
        <f>IF((LEN(TRIM(C27))-LEN(SUBSTITUTE(C27," ",""))+1)&lt;=300, "Under 300 words","Over 300 words")</f>
        <v>Under 300 words</v>
      </c>
      <c r="F27" s="57"/>
      <c r="G27" s="62" t="s">
        <v>37</v>
      </c>
      <c r="H27" s="54">
        <f>IF(AND(D27=FALSE,C26="Yes",C27=""),1,0)</f>
        <v>0</v>
      </c>
    </row>
    <row r="28" spans="1:8" ht="35.4" customHeight="1" x14ac:dyDescent="0.3">
      <c r="A28" s="106">
        <v>21</v>
      </c>
      <c r="B28" s="112" t="s">
        <v>203</v>
      </c>
      <c r="C28" s="23"/>
      <c r="D28" s="58" t="b">
        <f>Lists!$B$30</f>
        <v>1</v>
      </c>
      <c r="E28" s="57"/>
      <c r="F28" s="57"/>
      <c r="G28" s="62" t="s">
        <v>199</v>
      </c>
      <c r="H28" s="54">
        <f t="shared" si="0"/>
        <v>1</v>
      </c>
    </row>
    <row r="29" spans="1:8" x14ac:dyDescent="0.3">
      <c r="A29" s="106"/>
      <c r="B29" s="106"/>
      <c r="C29" s="106"/>
      <c r="D29" s="65"/>
      <c r="E29" s="65"/>
      <c r="F29" s="65"/>
      <c r="G29" s="65"/>
    </row>
    <row r="30" spans="1:8" ht="18" customHeight="1" x14ac:dyDescent="0.3">
      <c r="A30" s="106"/>
      <c r="B30" s="105" t="s">
        <v>117</v>
      </c>
      <c r="C30" s="105"/>
      <c r="D30" s="64"/>
      <c r="E30" s="64"/>
      <c r="F30" s="64"/>
      <c r="G30" s="64"/>
    </row>
    <row r="31" spans="1:8" ht="15.6" x14ac:dyDescent="0.3">
      <c r="A31" s="106"/>
      <c r="B31" s="90" t="s">
        <v>131</v>
      </c>
      <c r="C31" s="106"/>
      <c r="D31" s="65"/>
      <c r="E31" s="65"/>
      <c r="F31" s="65"/>
      <c r="G31" s="65"/>
    </row>
    <row r="32" spans="1:8" ht="35.4" customHeight="1" x14ac:dyDescent="0.3">
      <c r="A32" s="106">
        <v>22</v>
      </c>
      <c r="B32" s="111" t="s">
        <v>120</v>
      </c>
      <c r="C32" s="26"/>
      <c r="D32" s="58" t="b">
        <f>Lists!$B$30</f>
        <v>1</v>
      </c>
      <c r="E32" s="94" t="str">
        <f>IF((LEN(TRIM(C33))-LEN(SUBSTITUTE(C33," ",""))+1)&lt;=300, "Under 300 words","Over 300 words")</f>
        <v>Under 300 words</v>
      </c>
      <c r="F32" s="57"/>
      <c r="G32" s="65"/>
      <c r="H32" s="54">
        <f>IF(AND(D32,C33=""),1,0)</f>
        <v>1</v>
      </c>
    </row>
    <row r="33" spans="1:8" ht="49.8" customHeight="1" x14ac:dyDescent="0.3">
      <c r="A33" s="106">
        <v>23</v>
      </c>
      <c r="B33" s="113" t="s">
        <v>118</v>
      </c>
      <c r="C33" s="47"/>
      <c r="D33" s="58" t="b">
        <f>Lists!$B$30</f>
        <v>1</v>
      </c>
      <c r="E33" s="62"/>
      <c r="F33" s="62"/>
      <c r="G33" s="62" t="s">
        <v>201</v>
      </c>
      <c r="H33" s="54">
        <f>IF(AND(D33,C33=""),1,0)</f>
        <v>1</v>
      </c>
    </row>
    <row r="34" spans="1:8" ht="35.4" customHeight="1" x14ac:dyDescent="0.3">
      <c r="A34" s="106">
        <v>24</v>
      </c>
      <c r="B34" s="113" t="s">
        <v>119</v>
      </c>
      <c r="C34" s="26"/>
      <c r="D34" s="58" t="b">
        <f>Lists!$B$31</f>
        <v>0</v>
      </c>
      <c r="E34" s="94" t="str">
        <f>IF((LEN(TRIM(C34))-LEN(SUBSTITUTE(C34," ",""))+1)&lt;=300, "Under 300 words","Over 300 words")</f>
        <v>Under 300 words</v>
      </c>
      <c r="F34" s="62"/>
      <c r="H34" s="54">
        <f>IF(AND(D34=FALSE,C33="Yes",C34=""),1,0)</f>
        <v>0</v>
      </c>
    </row>
    <row r="35" spans="1:8" x14ac:dyDescent="0.3">
      <c r="A35" s="106"/>
      <c r="B35" s="106"/>
      <c r="C35" s="106"/>
      <c r="D35" s="65"/>
      <c r="E35" s="65"/>
      <c r="F35" s="65"/>
      <c r="G35" s="62"/>
    </row>
    <row r="36" spans="1:8" ht="18" customHeight="1" x14ac:dyDescent="0.3">
      <c r="A36" s="106"/>
      <c r="B36" s="114" t="s">
        <v>38</v>
      </c>
      <c r="C36" s="115"/>
      <c r="D36" s="66"/>
      <c r="E36" s="66"/>
      <c r="F36" s="66"/>
      <c r="G36" s="66"/>
    </row>
    <row r="37" spans="1:8" ht="15.6" x14ac:dyDescent="0.3">
      <c r="A37" s="106"/>
      <c r="B37" s="90" t="s">
        <v>34</v>
      </c>
      <c r="C37" s="106"/>
      <c r="D37" s="65"/>
      <c r="E37" s="65"/>
      <c r="F37" s="65"/>
      <c r="G37" s="62"/>
    </row>
    <row r="38" spans="1:8" ht="29.4" customHeight="1" x14ac:dyDescent="0.3">
      <c r="A38" s="106">
        <v>25</v>
      </c>
      <c r="B38" s="111" t="s">
        <v>39</v>
      </c>
      <c r="C38" s="22"/>
      <c r="D38" s="58" t="b">
        <f>Lists!$B$30</f>
        <v>1</v>
      </c>
      <c r="E38" s="57"/>
      <c r="F38" s="57"/>
      <c r="G38" s="62"/>
      <c r="H38" s="54">
        <f t="shared" si="0"/>
        <v>1</v>
      </c>
    </row>
    <row r="39" spans="1:8" ht="43.2" x14ac:dyDescent="0.3">
      <c r="A39" s="106">
        <v>26</v>
      </c>
      <c r="B39" s="111" t="s">
        <v>40</v>
      </c>
      <c r="C39" s="22"/>
      <c r="D39" s="58" t="b">
        <f>Lists!$B$30</f>
        <v>1</v>
      </c>
      <c r="E39" s="57"/>
      <c r="F39" s="57"/>
      <c r="G39" s="62" t="s">
        <v>177</v>
      </c>
      <c r="H39" s="54">
        <f t="shared" si="0"/>
        <v>1</v>
      </c>
    </row>
    <row r="40" spans="1:8" x14ac:dyDescent="0.3">
      <c r="A40" s="106"/>
      <c r="B40" s="106"/>
      <c r="C40" s="106"/>
      <c r="D40" s="65"/>
      <c r="E40" s="65"/>
      <c r="F40" s="57"/>
      <c r="G40" s="62"/>
    </row>
    <row r="41" spans="1:8" ht="15" thickBot="1" x14ac:dyDescent="0.35">
      <c r="A41" s="106"/>
      <c r="B41" s="116" t="s">
        <v>159</v>
      </c>
      <c r="C41" s="96"/>
      <c r="D41" s="65"/>
      <c r="E41" s="57"/>
      <c r="F41" s="57"/>
      <c r="G41" s="62"/>
    </row>
    <row r="42" spans="1:8" x14ac:dyDescent="0.3">
      <c r="A42" s="106"/>
      <c r="B42" s="117" t="s">
        <v>41</v>
      </c>
      <c r="C42" s="118" t="s">
        <v>42</v>
      </c>
      <c r="D42" s="65"/>
      <c r="H42" s="54">
        <f t="shared" si="0"/>
        <v>0</v>
      </c>
    </row>
    <row r="43" spans="1:8" x14ac:dyDescent="0.3">
      <c r="A43" s="106"/>
      <c r="B43" s="119"/>
      <c r="C43" s="48"/>
      <c r="D43" s="65"/>
      <c r="H43" s="54">
        <f t="shared" si="0"/>
        <v>1</v>
      </c>
    </row>
    <row r="44" spans="1:8" x14ac:dyDescent="0.3">
      <c r="A44" s="106"/>
      <c r="B44" s="119"/>
      <c r="C44" s="48"/>
      <c r="D44" s="65"/>
    </row>
    <row r="45" spans="1:8" x14ac:dyDescent="0.3">
      <c r="A45" s="106"/>
      <c r="B45" s="119"/>
      <c r="C45" s="48"/>
      <c r="D45" s="65"/>
    </row>
    <row r="46" spans="1:8" x14ac:dyDescent="0.3">
      <c r="A46" s="106"/>
      <c r="B46" s="119"/>
      <c r="C46" s="48"/>
      <c r="D46" s="65"/>
    </row>
    <row r="47" spans="1:8" x14ac:dyDescent="0.3">
      <c r="A47" s="106"/>
      <c r="B47" s="119"/>
      <c r="C47" s="48"/>
      <c r="D47" s="65"/>
    </row>
    <row r="48" spans="1:8" x14ac:dyDescent="0.3">
      <c r="A48" s="106"/>
      <c r="B48" s="119"/>
      <c r="C48" s="48"/>
      <c r="D48" s="65"/>
    </row>
    <row r="49" spans="1:8" x14ac:dyDescent="0.3">
      <c r="A49" s="106"/>
      <c r="B49" s="120"/>
      <c r="C49" s="48"/>
      <c r="D49" s="65"/>
    </row>
    <row r="50" spans="1:8" x14ac:dyDescent="0.3">
      <c r="A50" s="106"/>
      <c r="B50" s="120"/>
      <c r="C50" s="48"/>
      <c r="D50" s="65"/>
    </row>
    <row r="51" spans="1:8" x14ac:dyDescent="0.3">
      <c r="A51" s="106"/>
      <c r="B51" s="120"/>
      <c r="C51" s="48"/>
      <c r="D51" s="65"/>
    </row>
    <row r="52" spans="1:8" x14ac:dyDescent="0.3">
      <c r="A52" s="106"/>
      <c r="B52" s="120"/>
      <c r="C52" s="48"/>
      <c r="D52" s="65"/>
    </row>
    <row r="53" spans="1:8" ht="15" thickBot="1" x14ac:dyDescent="0.35">
      <c r="A53" s="106"/>
      <c r="B53" s="121"/>
      <c r="C53" s="49"/>
      <c r="D53" s="65"/>
    </row>
    <row r="54" spans="1:8" ht="18" customHeight="1" thickBot="1" x14ac:dyDescent="0.35">
      <c r="A54" s="106">
        <v>27</v>
      </c>
      <c r="B54" s="122" t="s">
        <v>43</v>
      </c>
      <c r="C54" s="67" t="str">
        <f>IF(COUNT(C43:C53)=0,"",SUM(C43:C53))</f>
        <v/>
      </c>
      <c r="D54" s="58" t="b">
        <f>Lists!$B$30</f>
        <v>1</v>
      </c>
      <c r="H54" s="54">
        <f t="shared" si="0"/>
        <v>1</v>
      </c>
    </row>
    <row r="55" spans="1:8" ht="18" customHeight="1" x14ac:dyDescent="0.3">
      <c r="A55" s="106"/>
      <c r="B55" s="123"/>
      <c r="C55" s="124"/>
      <c r="D55" s="68"/>
      <c r="E55" s="68"/>
    </row>
    <row r="56" spans="1:8" ht="50.4" customHeight="1" x14ac:dyDescent="0.3">
      <c r="A56" s="106">
        <v>28</v>
      </c>
      <c r="B56" s="111" t="s">
        <v>44</v>
      </c>
      <c r="C56" s="26"/>
      <c r="D56" s="58" t="b">
        <f>Lists!$B$30</f>
        <v>1</v>
      </c>
      <c r="E56" s="94" t="str">
        <f>IF((LEN(TRIM(C56))-LEN(SUBSTITUTE(C56," ",""))+1)&lt;=300, "Under 300 words","Over 300 words")</f>
        <v>Under 300 words</v>
      </c>
      <c r="H56" s="54">
        <f t="shared" si="0"/>
        <v>1</v>
      </c>
    </row>
    <row r="57" spans="1:8" ht="57.6" x14ac:dyDescent="0.3">
      <c r="A57" s="106">
        <v>29</v>
      </c>
      <c r="B57" s="111" t="s">
        <v>116</v>
      </c>
      <c r="C57" s="26"/>
      <c r="D57" s="58" t="b">
        <f>Lists!$B$30</f>
        <v>1</v>
      </c>
      <c r="E57" s="94" t="str">
        <f>IF((LEN(TRIM(C57))-LEN(SUBSTITUTE(C57," ",""))+1)&lt;=300, "Under 300 words","Over 300 words")</f>
        <v>Under 300 words</v>
      </c>
      <c r="F57" s="57"/>
      <c r="G57" s="62" t="s">
        <v>193</v>
      </c>
      <c r="H57" s="54">
        <f t="shared" si="0"/>
        <v>1</v>
      </c>
    </row>
    <row r="58" spans="1:8" ht="48" customHeight="1" x14ac:dyDescent="0.3">
      <c r="A58" s="106">
        <v>30</v>
      </c>
      <c r="B58" s="111" t="s">
        <v>45</v>
      </c>
      <c r="C58" s="47"/>
      <c r="D58" s="58" t="b">
        <f>Lists!$B$30</f>
        <v>1</v>
      </c>
      <c r="E58" s="57"/>
      <c r="F58" s="57"/>
      <c r="G58" s="62"/>
      <c r="H58" s="54">
        <f t="shared" si="0"/>
        <v>1</v>
      </c>
    </row>
    <row r="59" spans="1:8" ht="48" customHeight="1" x14ac:dyDescent="0.3">
      <c r="A59" s="106">
        <v>31</v>
      </c>
      <c r="B59" s="111" t="s">
        <v>205</v>
      </c>
      <c r="C59" s="23"/>
      <c r="D59" s="58" t="b">
        <f>Lists!$B$30</f>
        <v>1</v>
      </c>
      <c r="E59" s="57"/>
      <c r="F59" s="57"/>
      <c r="G59" s="62"/>
      <c r="H59" s="54">
        <f t="shared" si="0"/>
        <v>1</v>
      </c>
    </row>
    <row r="60" spans="1:8" ht="19.2" customHeight="1" x14ac:dyDescent="0.3">
      <c r="A60" s="106"/>
      <c r="B60" s="106"/>
      <c r="C60" s="106"/>
      <c r="D60" s="65"/>
      <c r="E60" s="65"/>
      <c r="F60" s="65"/>
      <c r="G60" s="62"/>
    </row>
    <row r="61" spans="1:8" ht="19.2" customHeight="1" x14ac:dyDescent="0.3">
      <c r="A61" s="106"/>
      <c r="B61" s="114" t="s">
        <v>46</v>
      </c>
      <c r="C61" s="115"/>
      <c r="D61" s="66"/>
      <c r="E61" s="66"/>
      <c r="F61" s="66"/>
      <c r="G61" s="66"/>
    </row>
    <row r="62" spans="1:8" ht="60" customHeight="1" x14ac:dyDescent="0.3">
      <c r="A62" s="106">
        <v>32</v>
      </c>
      <c r="B62" s="108" t="s">
        <v>160</v>
      </c>
      <c r="C62" s="26"/>
      <c r="D62" s="58" t="b">
        <f>Lists!$B$30</f>
        <v>1</v>
      </c>
      <c r="E62" s="94" t="str">
        <f>IF((LEN(TRIM(C62))-LEN(SUBSTITUTE(C62," ",""))+1)&lt;=300, "Under 300 words","Over 300 words")</f>
        <v>Under 300 words</v>
      </c>
      <c r="F62" s="132"/>
      <c r="G62" s="132"/>
      <c r="H62" s="54">
        <f t="shared" ref="H62:H67" si="1">IF(AND(D62,C62=""),1,0)</f>
        <v>1</v>
      </c>
    </row>
    <row r="63" spans="1:8" ht="60" customHeight="1" x14ac:dyDescent="0.3">
      <c r="A63" s="106">
        <v>33</v>
      </c>
      <c r="B63" s="108" t="s">
        <v>140</v>
      </c>
      <c r="C63" s="26"/>
      <c r="D63" s="58" t="b">
        <f>Lists!$B$30</f>
        <v>1</v>
      </c>
      <c r="E63" s="94" t="str">
        <f>IF((LEN(TRIM(C63))-LEN(SUBSTITUTE(C63," ",""))+1)&lt;=300, "Under 300 words","Over 300 words")</f>
        <v>Under 300 words</v>
      </c>
      <c r="F63" s="132"/>
      <c r="G63" s="57"/>
      <c r="H63" s="54">
        <f t="shared" si="1"/>
        <v>1</v>
      </c>
    </row>
    <row r="64" spans="1:8" ht="60" customHeight="1" x14ac:dyDescent="0.3">
      <c r="A64" s="106">
        <v>34</v>
      </c>
      <c r="B64" s="111" t="s">
        <v>139</v>
      </c>
      <c r="C64" s="26"/>
      <c r="D64" s="58" t="b">
        <f>Lists!$B$30</f>
        <v>1</v>
      </c>
      <c r="E64" s="94" t="str">
        <f>IF((LEN(TRIM(C64))-LEN(SUBSTITUTE(C64," ",""))+1)&lt;=300, "Under 300 words","Over 300 words")</f>
        <v>Under 300 words</v>
      </c>
      <c r="F64" s="132"/>
      <c r="G64" s="57"/>
      <c r="H64" s="54">
        <f t="shared" si="1"/>
        <v>1</v>
      </c>
    </row>
    <row r="65" spans="1:8" ht="19.5" customHeight="1" x14ac:dyDescent="0.3">
      <c r="A65" s="106">
        <v>35</v>
      </c>
      <c r="B65" s="111" t="s">
        <v>136</v>
      </c>
      <c r="C65" s="52"/>
      <c r="D65" s="58" t="b">
        <f>Lists!$B$30</f>
        <v>1</v>
      </c>
      <c r="E65" s="132"/>
      <c r="F65" s="132"/>
      <c r="G65" s="57"/>
      <c r="H65" s="54">
        <f t="shared" si="1"/>
        <v>1</v>
      </c>
    </row>
    <row r="66" spans="1:8" ht="19.5" customHeight="1" x14ac:dyDescent="0.3">
      <c r="A66" s="106">
        <v>36</v>
      </c>
      <c r="B66" s="111" t="s">
        <v>137</v>
      </c>
      <c r="C66" s="52"/>
      <c r="D66" s="58" t="b">
        <f>Lists!$B$30</f>
        <v>1</v>
      </c>
      <c r="E66" s="132"/>
      <c r="F66" s="132"/>
      <c r="G66" s="57"/>
      <c r="H66" s="54">
        <f t="shared" si="1"/>
        <v>1</v>
      </c>
    </row>
    <row r="67" spans="1:8" ht="19.5" customHeight="1" x14ac:dyDescent="0.3">
      <c r="A67" s="106">
        <v>37</v>
      </c>
      <c r="B67" s="111" t="s">
        <v>138</v>
      </c>
      <c r="C67" s="53"/>
      <c r="D67" s="58" t="b">
        <f>Lists!$B$30</f>
        <v>1</v>
      </c>
      <c r="E67" s="132"/>
      <c r="F67" s="132"/>
      <c r="G67" s="57"/>
      <c r="H67" s="54">
        <f t="shared" si="1"/>
        <v>1</v>
      </c>
    </row>
    <row r="68" spans="1:8" ht="19.5" customHeight="1" x14ac:dyDescent="0.3">
      <c r="A68" s="106"/>
      <c r="B68" s="106"/>
      <c r="C68" s="106"/>
      <c r="D68" s="65"/>
      <c r="E68" s="132"/>
      <c r="F68" s="132"/>
      <c r="G68" s="57"/>
    </row>
    <row r="69" spans="1:8" ht="19.5" customHeight="1" x14ac:dyDescent="0.3">
      <c r="A69" s="106"/>
      <c r="B69" s="125" t="s">
        <v>47</v>
      </c>
      <c r="C69" s="126"/>
      <c r="D69" s="69"/>
      <c r="E69" s="66"/>
      <c r="F69" s="66"/>
      <c r="G69" s="133"/>
    </row>
    <row r="70" spans="1:8" ht="19.5" customHeight="1" x14ac:dyDescent="0.3">
      <c r="A70" s="106"/>
      <c r="B70" s="127" t="s">
        <v>169</v>
      </c>
      <c r="C70" s="128"/>
      <c r="D70" s="70"/>
      <c r="E70" s="132"/>
      <c r="F70" s="132"/>
      <c r="G70" s="57"/>
    </row>
    <row r="71" spans="1:8" ht="19.5" customHeight="1" x14ac:dyDescent="0.3">
      <c r="A71" s="106"/>
      <c r="B71" s="129" t="s">
        <v>48</v>
      </c>
      <c r="C71" s="128"/>
      <c r="D71" s="70"/>
      <c r="E71" s="132"/>
      <c r="F71" s="132"/>
      <c r="G71" s="57"/>
    </row>
    <row r="72" spans="1:8" ht="19.5" customHeight="1" x14ac:dyDescent="0.3">
      <c r="A72" s="106">
        <v>38</v>
      </c>
      <c r="B72" s="111" t="s">
        <v>49</v>
      </c>
      <c r="C72" s="52"/>
      <c r="D72" s="58" t="b">
        <f>Lists!$B$30</f>
        <v>1</v>
      </c>
      <c r="E72" s="132"/>
      <c r="F72" s="132"/>
      <c r="G72" s="57"/>
      <c r="H72" s="54">
        <f t="shared" si="0"/>
        <v>1</v>
      </c>
    </row>
    <row r="73" spans="1:8" ht="19.5" customHeight="1" x14ac:dyDescent="0.3">
      <c r="A73" s="106">
        <v>39</v>
      </c>
      <c r="B73" s="111" t="s">
        <v>50</v>
      </c>
      <c r="C73" s="52"/>
      <c r="D73" s="58" t="b">
        <f>Lists!$B$30</f>
        <v>1</v>
      </c>
      <c r="E73" s="132"/>
      <c r="F73" s="132"/>
      <c r="G73" s="57"/>
      <c r="H73" s="54">
        <f t="shared" si="0"/>
        <v>1</v>
      </c>
    </row>
    <row r="74" spans="1:8" ht="19.5" customHeight="1" x14ac:dyDescent="0.3">
      <c r="A74" s="106">
        <v>40</v>
      </c>
      <c r="B74" s="111" t="s">
        <v>141</v>
      </c>
      <c r="C74" s="52"/>
      <c r="D74" s="58" t="b">
        <f>Lists!$B$30</f>
        <v>1</v>
      </c>
      <c r="E74" s="132"/>
      <c r="F74" s="132"/>
      <c r="G74" s="57"/>
      <c r="H74" s="54">
        <f t="shared" si="0"/>
        <v>1</v>
      </c>
    </row>
    <row r="75" spans="1:8" ht="19.5" customHeight="1" x14ac:dyDescent="0.3">
      <c r="A75" s="106">
        <v>41</v>
      </c>
      <c r="B75" s="111" t="s">
        <v>142</v>
      </c>
      <c r="C75" s="52"/>
      <c r="D75" s="58" t="b">
        <f>Lists!$B$30</f>
        <v>1</v>
      </c>
      <c r="E75" s="132"/>
      <c r="F75" s="132"/>
      <c r="G75" s="57"/>
      <c r="H75" s="54">
        <f t="shared" si="0"/>
        <v>1</v>
      </c>
    </row>
    <row r="76" spans="1:8" ht="19.5" customHeight="1" x14ac:dyDescent="0.3">
      <c r="A76" s="106">
        <v>42</v>
      </c>
      <c r="B76" s="111" t="s">
        <v>51</v>
      </c>
      <c r="C76" s="53"/>
      <c r="D76" s="58" t="b">
        <f>Lists!$B$30</f>
        <v>1</v>
      </c>
      <c r="E76" s="132"/>
      <c r="F76" s="132"/>
      <c r="G76" s="57"/>
      <c r="H76" s="54">
        <f t="shared" si="0"/>
        <v>1</v>
      </c>
    </row>
    <row r="77" spans="1:8" ht="19.5" customHeight="1" x14ac:dyDescent="0.3">
      <c r="A77" s="106">
        <v>43</v>
      </c>
      <c r="B77" s="111" t="s">
        <v>52</v>
      </c>
      <c r="C77" s="53"/>
      <c r="D77" s="58" t="b">
        <f>Lists!$B$30</f>
        <v>1</v>
      </c>
      <c r="E77" s="132"/>
      <c r="F77" s="132"/>
      <c r="G77" s="57"/>
      <c r="H77" s="54">
        <f t="shared" si="0"/>
        <v>1</v>
      </c>
    </row>
    <row r="78" spans="1:8" ht="19.5" customHeight="1" x14ac:dyDescent="0.3">
      <c r="A78" s="106">
        <v>44</v>
      </c>
      <c r="B78" s="111" t="s">
        <v>53</v>
      </c>
      <c r="C78" s="52"/>
      <c r="D78" s="58" t="b">
        <f>Lists!$B$30</f>
        <v>1</v>
      </c>
      <c r="E78" s="132"/>
      <c r="F78" s="132"/>
      <c r="G78" s="57"/>
      <c r="H78" s="54">
        <f>IF(AND(D78,C78=""),1,0)</f>
        <v>1</v>
      </c>
    </row>
    <row r="79" spans="1:8" ht="19.5" customHeight="1" x14ac:dyDescent="0.3">
      <c r="A79" s="106"/>
      <c r="B79" s="130"/>
      <c r="C79" s="128"/>
      <c r="D79" s="70"/>
      <c r="E79" s="132"/>
      <c r="F79" s="132"/>
      <c r="G79" s="57"/>
    </row>
    <row r="80" spans="1:8" ht="19.5" customHeight="1" x14ac:dyDescent="0.3">
      <c r="A80" s="106"/>
      <c r="B80" s="129" t="s">
        <v>134</v>
      </c>
      <c r="C80" s="128"/>
      <c r="D80" s="70"/>
      <c r="E80" s="132"/>
      <c r="F80" s="132"/>
      <c r="G80" s="57"/>
    </row>
    <row r="81" spans="1:8" ht="19.5" customHeight="1" x14ac:dyDescent="0.3">
      <c r="A81" s="106">
        <v>45</v>
      </c>
      <c r="B81" s="111" t="s">
        <v>170</v>
      </c>
      <c r="C81" s="23"/>
      <c r="D81" s="58" t="b">
        <f>Lists!$B$30</f>
        <v>1</v>
      </c>
      <c r="E81" s="132"/>
      <c r="F81" s="132"/>
      <c r="G81" s="57"/>
      <c r="H81" s="54">
        <f t="shared" ref="H81:H86" si="2">IF(AND(D81,C81=""),1,0)</f>
        <v>1</v>
      </c>
    </row>
    <row r="82" spans="1:8" ht="19.5" customHeight="1" x14ac:dyDescent="0.3">
      <c r="A82" s="106">
        <v>46</v>
      </c>
      <c r="B82" s="111" t="s">
        <v>54</v>
      </c>
      <c r="C82" s="52"/>
      <c r="D82" s="58" t="b">
        <f>Lists!$B$30</f>
        <v>1</v>
      </c>
      <c r="E82" s="132"/>
      <c r="F82" s="132"/>
      <c r="G82" s="57"/>
      <c r="H82" s="54">
        <f t="shared" si="2"/>
        <v>1</v>
      </c>
    </row>
    <row r="83" spans="1:8" ht="19.5" customHeight="1" x14ac:dyDescent="0.3">
      <c r="A83" s="106">
        <v>48</v>
      </c>
      <c r="B83" s="111" t="s">
        <v>55</v>
      </c>
      <c r="C83" s="52"/>
      <c r="D83" s="58" t="b">
        <f>Lists!$B$30</f>
        <v>1</v>
      </c>
      <c r="E83" s="132"/>
      <c r="F83" s="132"/>
      <c r="G83" s="57"/>
      <c r="H83" s="54">
        <f t="shared" si="2"/>
        <v>1</v>
      </c>
    </row>
    <row r="84" spans="1:8" ht="19.5" customHeight="1" x14ac:dyDescent="0.3">
      <c r="A84" s="106">
        <v>49</v>
      </c>
      <c r="B84" s="111" t="s">
        <v>56</v>
      </c>
      <c r="C84" s="52"/>
      <c r="D84" s="58" t="b">
        <f>Lists!$B$30</f>
        <v>1</v>
      </c>
      <c r="E84" s="132"/>
      <c r="F84" s="132"/>
      <c r="G84" s="57"/>
      <c r="H84" s="54">
        <f t="shared" si="2"/>
        <v>1</v>
      </c>
    </row>
    <row r="85" spans="1:8" ht="19.5" customHeight="1" x14ac:dyDescent="0.3">
      <c r="A85" s="106">
        <v>50</v>
      </c>
      <c r="B85" s="111" t="s">
        <v>51</v>
      </c>
      <c r="C85" s="22"/>
      <c r="D85" s="58" t="b">
        <f>Lists!$B$30</f>
        <v>1</v>
      </c>
      <c r="E85" s="132"/>
      <c r="F85" s="132"/>
      <c r="G85" s="57"/>
      <c r="H85" s="54">
        <f t="shared" si="2"/>
        <v>1</v>
      </c>
    </row>
    <row r="86" spans="1:8" ht="19.5" customHeight="1" x14ac:dyDescent="0.3">
      <c r="A86" s="106">
        <v>51</v>
      </c>
      <c r="B86" s="111" t="s">
        <v>143</v>
      </c>
      <c r="C86" s="52"/>
      <c r="D86" s="58" t="b">
        <f>Lists!$B$30</f>
        <v>1</v>
      </c>
      <c r="E86" s="132"/>
      <c r="F86" s="132"/>
      <c r="G86" s="57"/>
      <c r="H86" s="54">
        <f t="shared" si="2"/>
        <v>1</v>
      </c>
    </row>
    <row r="87" spans="1:8" ht="19.5" customHeight="1" x14ac:dyDescent="0.3">
      <c r="A87" s="106"/>
      <c r="B87" s="106"/>
      <c r="C87" s="106"/>
      <c r="D87" s="65"/>
      <c r="E87" s="65"/>
      <c r="F87" s="132"/>
      <c r="G87" s="57"/>
    </row>
    <row r="88" spans="1:8" ht="19.5" customHeight="1" x14ac:dyDescent="0.3">
      <c r="A88" s="106"/>
      <c r="B88" s="129" t="s">
        <v>154</v>
      </c>
      <c r="C88" s="128"/>
      <c r="D88" s="70"/>
      <c r="E88" s="132"/>
      <c r="F88" s="132"/>
      <c r="G88" s="57"/>
    </row>
    <row r="89" spans="1:8" ht="19.5" customHeight="1" x14ac:dyDescent="0.3">
      <c r="A89" s="106">
        <v>52</v>
      </c>
      <c r="B89" s="111" t="s">
        <v>155</v>
      </c>
      <c r="C89" s="26"/>
      <c r="D89" s="58" t="b">
        <f>Lists!$B$30</f>
        <v>1</v>
      </c>
      <c r="E89" s="132"/>
      <c r="F89" s="132"/>
      <c r="G89" s="57"/>
      <c r="H89" s="54">
        <f t="shared" ref="H89:H93" si="3">IF(AND(D89,C89=""),1,0)</f>
        <v>1</v>
      </c>
    </row>
    <row r="90" spans="1:8" ht="19.5" customHeight="1" x14ac:dyDescent="0.3">
      <c r="A90" s="106">
        <v>53</v>
      </c>
      <c r="B90" s="111" t="s">
        <v>55</v>
      </c>
      <c r="C90" s="52"/>
      <c r="D90" s="58" t="b">
        <f>Lists!$B$30</f>
        <v>1</v>
      </c>
      <c r="E90" s="132"/>
      <c r="F90" s="132"/>
      <c r="G90" s="57"/>
      <c r="H90" s="54">
        <f t="shared" si="3"/>
        <v>1</v>
      </c>
    </row>
    <row r="91" spans="1:8" ht="19.5" customHeight="1" x14ac:dyDescent="0.3">
      <c r="A91" s="106">
        <v>54</v>
      </c>
      <c r="B91" s="111" t="s">
        <v>56</v>
      </c>
      <c r="C91" s="52"/>
      <c r="D91" s="58" t="b">
        <f>Lists!$B$30</f>
        <v>1</v>
      </c>
      <c r="E91" s="132"/>
      <c r="F91" s="132"/>
      <c r="G91" s="57"/>
      <c r="H91" s="54">
        <f t="shared" si="3"/>
        <v>1</v>
      </c>
    </row>
    <row r="92" spans="1:8" ht="19.5" customHeight="1" x14ac:dyDescent="0.3">
      <c r="A92" s="106">
        <v>55</v>
      </c>
      <c r="B92" s="111" t="s">
        <v>51</v>
      </c>
      <c r="C92" s="53"/>
      <c r="D92" s="58" t="b">
        <f>Lists!$B$30</f>
        <v>1</v>
      </c>
      <c r="E92" s="132"/>
      <c r="F92" s="132"/>
      <c r="G92" s="57"/>
      <c r="H92" s="54">
        <f t="shared" si="3"/>
        <v>1</v>
      </c>
    </row>
    <row r="93" spans="1:8" ht="19.5" customHeight="1" x14ac:dyDescent="0.3">
      <c r="A93" s="106">
        <v>56</v>
      </c>
      <c r="B93" s="111" t="s">
        <v>53</v>
      </c>
      <c r="C93" s="52"/>
      <c r="D93" s="58" t="b">
        <f>Lists!$B$30</f>
        <v>1</v>
      </c>
      <c r="E93" s="132"/>
      <c r="F93" s="132"/>
      <c r="G93" s="57"/>
      <c r="H93" s="54">
        <f t="shared" si="3"/>
        <v>1</v>
      </c>
    </row>
    <row r="94" spans="1:8" x14ac:dyDescent="0.3">
      <c r="B94" s="131"/>
    </row>
    <row r="95" spans="1:8" x14ac:dyDescent="0.3">
      <c r="B95" s="86" t="s">
        <v>20</v>
      </c>
    </row>
  </sheetData>
  <sheetProtection algorithmName="SHA-512" hashValue="I0LlmwtfKpzNSjYOBYqtAauGS1oVipqTOsXyX/tCyP9LPrSwnTujZuGxJEQmF1dn0J4QnHwsz5CF0E8Or90Ovg==" saltValue="9tmvbazmWEo9ZV9eclJ4aA==" spinCount="100000" sheet="1" objects="1" scenarios="1"/>
  <protectedRanges>
    <protectedRange sqref="D79:D80 D88 D69:D71" name="Range1_4"/>
    <protectedRange sqref="C62:C67 C69:C86 C88:C93" name="Range1"/>
    <protectedRange sqref="C5:C15 C38:C39 C19:C28 C32:C34 C56:C59" name="Range1_2"/>
  </protectedRanges>
  <dataConsolidate/>
  <mergeCells count="1">
    <mergeCell ref="B1:C2"/>
  </mergeCells>
  <conditionalFormatting sqref="D68">
    <cfRule type="expression" dxfId="162" priority="24">
      <formula>#REF!=1</formula>
    </cfRule>
  </conditionalFormatting>
  <conditionalFormatting sqref="D5:D15">
    <cfRule type="expression" dxfId="161" priority="21">
      <formula>H5=1</formula>
    </cfRule>
  </conditionalFormatting>
  <conditionalFormatting sqref="E19 E9:E15">
    <cfRule type="containsText" dxfId="160" priority="22" operator="containsText" text="Over 150 words">
      <formula>NOT(ISERROR(SEARCH("Over 150 words",E9)))</formula>
    </cfRule>
  </conditionalFormatting>
  <conditionalFormatting sqref="G16 G5:G8 E28 E41 E9:E15 E38:E39 E58:E59 E26 E24 G18:G19 G63:G93 E22">
    <cfRule type="expression" dxfId="159" priority="23">
      <formula>G5=1</formula>
    </cfRule>
  </conditionalFormatting>
  <conditionalFormatting sqref="E27">
    <cfRule type="containsText" dxfId="158" priority="20" operator="containsText" text="Over 150 words">
      <formula>NOT(ISERROR(SEARCH("Over 150 words",E27)))</formula>
    </cfRule>
  </conditionalFormatting>
  <conditionalFormatting sqref="E32">
    <cfRule type="containsText" dxfId="157" priority="19" operator="containsText" text="Over 150 words">
      <formula>NOT(ISERROR(SEARCH("Over 150 words",E32)))</formula>
    </cfRule>
  </conditionalFormatting>
  <conditionalFormatting sqref="E34">
    <cfRule type="containsText" dxfId="156" priority="18" operator="containsText" text="Over 150 words">
      <formula>NOT(ISERROR(SEARCH("Over 150 words",E34)))</formula>
    </cfRule>
  </conditionalFormatting>
  <conditionalFormatting sqref="E56">
    <cfRule type="containsText" dxfId="155" priority="17" operator="containsText" text="Over 150 words">
      <formula>NOT(ISERROR(SEARCH("Over 150 words",E56)))</formula>
    </cfRule>
  </conditionalFormatting>
  <conditionalFormatting sqref="E57">
    <cfRule type="containsText" dxfId="154" priority="16" operator="containsText" text="Over 150 words">
      <formula>NOT(ISERROR(SEARCH("Over 150 words",E57)))</formula>
    </cfRule>
  </conditionalFormatting>
  <conditionalFormatting sqref="E25">
    <cfRule type="containsText" dxfId="153" priority="15" operator="containsText" text="Over 150 words">
      <formula>NOT(ISERROR(SEARCH("Over 150 words",E25)))</formula>
    </cfRule>
  </conditionalFormatting>
  <conditionalFormatting sqref="E23">
    <cfRule type="containsText" dxfId="152" priority="14" operator="containsText" text="Over 150 words">
      <formula>NOT(ISERROR(SEARCH("Over 150 words",E23)))</formula>
    </cfRule>
  </conditionalFormatting>
  <conditionalFormatting sqref="E62">
    <cfRule type="containsText" dxfId="151" priority="13" operator="containsText" text="Over 150 words">
      <formula>NOT(ISERROR(SEARCH("Over 150 words",E62)))</formula>
    </cfRule>
  </conditionalFormatting>
  <conditionalFormatting sqref="E63">
    <cfRule type="containsText" dxfId="150" priority="12" operator="containsText" text="Over 150 words">
      <formula>NOT(ISERROR(SEARCH("Over 150 words",E63)))</formula>
    </cfRule>
  </conditionalFormatting>
  <conditionalFormatting sqref="E64">
    <cfRule type="containsText" dxfId="149" priority="11" operator="containsText" text="Over 150 words">
      <formula>NOT(ISERROR(SEARCH("Over 150 words",E64)))</formula>
    </cfRule>
  </conditionalFormatting>
  <conditionalFormatting sqref="E20">
    <cfRule type="expression" dxfId="148" priority="25">
      <formula>G21=1</formula>
    </cfRule>
  </conditionalFormatting>
  <conditionalFormatting sqref="E21">
    <cfRule type="expression" dxfId="147" priority="26">
      <formula>#REF!=1</formula>
    </cfRule>
  </conditionalFormatting>
  <conditionalFormatting sqref="D19:D28">
    <cfRule type="expression" dxfId="146" priority="10">
      <formula>H19=1</formula>
    </cfRule>
  </conditionalFormatting>
  <conditionalFormatting sqref="D32:D34">
    <cfRule type="expression" dxfId="145" priority="9">
      <formula>H32=1</formula>
    </cfRule>
  </conditionalFormatting>
  <conditionalFormatting sqref="D38:D39">
    <cfRule type="expression" dxfId="144" priority="8">
      <formula>H38=1</formula>
    </cfRule>
  </conditionalFormatting>
  <conditionalFormatting sqref="D54">
    <cfRule type="expression" dxfId="143" priority="7">
      <formula>H54=1</formula>
    </cfRule>
  </conditionalFormatting>
  <conditionalFormatting sqref="D56:D59">
    <cfRule type="expression" dxfId="142" priority="6">
      <formula>H56=1</formula>
    </cfRule>
  </conditionalFormatting>
  <conditionalFormatting sqref="D62:D67">
    <cfRule type="expression" dxfId="141" priority="5">
      <formula>H62=1</formula>
    </cfRule>
  </conditionalFormatting>
  <conditionalFormatting sqref="D72:D78">
    <cfRule type="expression" dxfId="140" priority="4">
      <formula>H72=1</formula>
    </cfRule>
  </conditionalFormatting>
  <conditionalFormatting sqref="D81:D86">
    <cfRule type="expression" dxfId="139" priority="3">
      <formula>H81=1</formula>
    </cfRule>
  </conditionalFormatting>
  <conditionalFormatting sqref="D89:D93">
    <cfRule type="expression" dxfId="138" priority="2">
      <formula>H89=1</formula>
    </cfRule>
  </conditionalFormatting>
  <conditionalFormatting sqref="C41">
    <cfRule type="expression" dxfId="137" priority="1">
      <formula>E41=1</formula>
    </cfRule>
  </conditionalFormatting>
  <dataValidations count="5">
    <dataValidation type="decimal" operator="greaterThanOrEqual" allowBlank="1" showInputMessage="1" showErrorMessage="1" sqref="C43:C53" xr:uid="{85BA8732-CAB3-4119-87CE-D4CDD2521C9E}">
      <formula1>0</formula1>
    </dataValidation>
    <dataValidation type="list" allowBlank="1" showInputMessage="1" showErrorMessage="1" sqref="C20:C22" xr:uid="{7AFC9ECF-040C-40DF-99B5-E32DA590ABE6}">
      <formula1>tech_type</formula1>
    </dataValidation>
    <dataValidation type="list" allowBlank="1" showInputMessage="1" showErrorMessage="1" sqref="C14" xr:uid="{47F20ACA-41B8-468E-9628-1A69A0D52A98}">
      <formula1>YesNo</formula1>
    </dataValidation>
    <dataValidation type="list" allowBlank="1" showInputMessage="1" showErrorMessage="1" sqref="C10" xr:uid="{099B500C-6962-449A-B6A1-8338F5D9CE5B}">
      <formula1>phase</formula1>
    </dataValidation>
    <dataValidation type="list" allowBlank="1" showInputMessage="1" showErrorMessage="1" sqref="C9" xr:uid="{8B37C95E-3A95-4E20-9C04-84369FCCF303}">
      <formula1>establishment_type</formula1>
    </dataValidation>
  </dataValidations>
  <pageMargins left="0.7" right="0.7" top="0.75" bottom="0.75" header="0.3" footer="0.3"/>
  <pageSetup paperSize="9" orientation="portrait" r:id="rId1"/>
  <headerFooter>
    <oddHeader>&amp;C&amp;"Verdana"&amp;7&amp;K000000Turner &amp; Townsend Confidential&amp;1#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5265328-9AF2-43CA-B182-6B9B444032DB}">
          <x14:formula1>
            <xm:f>Lists!$B$77:$B$80</xm:f>
          </x14:formula1>
          <xm:sqref>C81</xm:sqref>
        </x14:dataValidation>
        <x14:dataValidation type="list" allowBlank="1" showInputMessage="1" showErrorMessage="1" xr:uid="{A7473B78-1447-49A3-9E1D-A11791043BA1}">
          <x14:formula1>
            <xm:f>Lists!$B$34:$B$35</xm:f>
          </x14:formula1>
          <xm:sqref>C24 C26 C33 C58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Intro</vt:lpstr>
      <vt:lpstr>Completion check</vt:lpstr>
      <vt:lpstr>Funding request summary</vt:lpstr>
      <vt:lpstr>Application overview</vt:lpstr>
      <vt:lpstr>Project 1</vt:lpstr>
      <vt:lpstr>Project 2</vt:lpstr>
      <vt:lpstr>Project 3</vt:lpstr>
      <vt:lpstr>Project 4</vt:lpstr>
      <vt:lpstr>Project 5</vt:lpstr>
      <vt:lpstr>Project 6</vt:lpstr>
      <vt:lpstr>Project 7</vt:lpstr>
      <vt:lpstr>Project 8</vt:lpstr>
      <vt:lpstr>Project 9</vt:lpstr>
      <vt:lpstr>Project 10</vt:lpstr>
      <vt:lpstr>Subsidy control</vt:lpstr>
      <vt:lpstr>Equality Diversity Inclusion</vt:lpstr>
      <vt:lpstr>Declaration</vt:lpstr>
      <vt:lpstr>Lists</vt:lpstr>
      <vt:lpstr>dec_rating</vt:lpstr>
      <vt:lpstr>epc_rating</vt:lpstr>
      <vt:lpstr>establishment_type</vt:lpstr>
      <vt:lpstr>phase</vt:lpstr>
      <vt:lpstr>school_status</vt:lpstr>
      <vt:lpstr>sys_Director</vt:lpstr>
      <vt:lpstr>'Application overview'!sysEnd</vt:lpstr>
      <vt:lpstr>sysPrimary</vt:lpstr>
      <vt:lpstr>sysProjContact</vt:lpstr>
      <vt:lpstr>sysS151</vt:lpstr>
      <vt:lpstr>tech_type</vt:lpstr>
      <vt:lpstr>TrueFalse</vt:lpstr>
      <vt:lpstr>Yes</vt:lpstr>
      <vt:lpstr>YesNo</vt:lpstr>
      <vt:lpstr>YesNoNA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2024-12-06T17:18:31Z</dcterms:created>
  <dcterms:modified xsi:type="dcterms:W3CDTF">2024-12-06T18:28:04Z</dcterms:modified>
  <cp:category/>
  <cp:contentStatus/>
</cp:coreProperties>
</file>